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90" yWindow="-45" windowWidth="22830" windowHeight="10020" firstSheet="1" activeTab="3"/>
  </bookViews>
  <sheets>
    <sheet name="زیست شناسی 951" sheetId="6" r:id="rId1"/>
    <sheet name="توزیع دروس" sheetId="10" r:id="rId2"/>
    <sheet name="اساتید" sheetId="7" r:id="rId3"/>
    <sheet name="ترم ارائه" sheetId="8" r:id="rId4"/>
    <sheet name="اساتید ترم" sheetId="9" r:id="rId5"/>
  </sheets>
  <calcPr calcId="144525"/>
</workbook>
</file>

<file path=xl/calcChain.xml><?xml version="1.0" encoding="utf-8"?>
<calcChain xmlns="http://schemas.openxmlformats.org/spreadsheetml/2006/main">
  <c r="B35" i="9" l="1"/>
  <c r="I10" i="9"/>
  <c r="G10" i="9"/>
  <c r="S26" i="8" l="1"/>
  <c r="I23" i="8"/>
  <c r="D24" i="8"/>
  <c r="B71" i="9" l="1"/>
  <c r="G28" i="9" l="1"/>
  <c r="G37" i="9"/>
  <c r="D21" i="9" l="1"/>
  <c r="D48" i="10" l="1"/>
  <c r="C48" i="10"/>
  <c r="E48" i="10" s="1"/>
  <c r="R45" i="10"/>
  <c r="Q45" i="10"/>
  <c r="S45" i="10" s="1"/>
  <c r="K38" i="10"/>
  <c r="J38" i="10"/>
  <c r="L38" i="10" s="1"/>
  <c r="Z22" i="10"/>
  <c r="X22" i="10"/>
  <c r="Z21" i="10"/>
  <c r="Z20" i="10"/>
  <c r="Z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I65" i="9"/>
  <c r="G65" i="9"/>
  <c r="D71" i="9"/>
  <c r="D62" i="9"/>
  <c r="B62" i="9"/>
  <c r="I57" i="9"/>
  <c r="G57" i="9"/>
  <c r="D55" i="9"/>
  <c r="B55" i="9"/>
  <c r="D50" i="9"/>
  <c r="B50" i="9"/>
  <c r="I49" i="9"/>
  <c r="G49" i="9"/>
  <c r="D44" i="9"/>
  <c r="B44" i="9"/>
  <c r="D35" i="9"/>
  <c r="I37" i="9"/>
  <c r="D28" i="9"/>
  <c r="B28" i="9"/>
  <c r="I28" i="9"/>
  <c r="B21" i="9"/>
  <c r="I19" i="9"/>
  <c r="G19" i="9"/>
  <c r="D14" i="9"/>
  <c r="B14" i="9"/>
  <c r="D7" i="9"/>
  <c r="B7" i="9"/>
  <c r="N26" i="8" l="1"/>
  <c r="AC14" i="8" l="1"/>
  <c r="I33" i="8"/>
  <c r="D36" i="8"/>
  <c r="D11" i="8"/>
  <c r="I10" i="8"/>
  <c r="N12" i="8"/>
  <c r="N32" i="8" l="1"/>
  <c r="S38" i="8"/>
  <c r="X34" i="8"/>
  <c r="AC26" i="8"/>
  <c r="S11" i="8"/>
  <c r="X10" i="8"/>
  <c r="X23" i="8"/>
  <c r="I14" i="6"/>
  <c r="AC32" i="8" l="1"/>
  <c r="L58" i="6"/>
  <c r="M58" i="6"/>
  <c r="R14" i="6"/>
  <c r="M12" i="6"/>
  <c r="C61" i="6"/>
  <c r="D61" i="6"/>
  <c r="D12" i="6"/>
  <c r="D62" i="6" l="1"/>
  <c r="P14" i="7"/>
  <c r="P15" i="7"/>
  <c r="P4" i="7"/>
  <c r="P5" i="7"/>
  <c r="L21" i="7" s="1"/>
  <c r="P6" i="7"/>
  <c r="P7" i="7"/>
  <c r="P8" i="7"/>
  <c r="P9" i="7"/>
  <c r="P10" i="7"/>
  <c r="P11" i="7"/>
  <c r="P3" i="7"/>
  <c r="L51" i="7"/>
  <c r="M51" i="7"/>
  <c r="N49" i="7"/>
  <c r="P27" i="7"/>
  <c r="P23" i="7"/>
  <c r="N13" i="7"/>
  <c r="U51" i="7"/>
  <c r="U27" i="7"/>
  <c r="Z18" i="7"/>
  <c r="Z31" i="7"/>
  <c r="Z49" i="7"/>
  <c r="E47" i="7"/>
  <c r="E124" i="7"/>
  <c r="T52" i="7"/>
  <c r="S52" i="7"/>
  <c r="P24" i="7"/>
  <c r="P25" i="7"/>
  <c r="P26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51" i="7"/>
  <c r="L20" i="7" l="1"/>
  <c r="L58" i="7"/>
  <c r="L55" i="7"/>
  <c r="L57" i="7"/>
  <c r="L56" i="7"/>
  <c r="N51" i="7"/>
  <c r="P52" i="7"/>
  <c r="N59" i="7" l="1"/>
  <c r="N57" i="7"/>
  <c r="S29" i="7" l="1"/>
  <c r="L16" i="7"/>
  <c r="S15" i="7"/>
  <c r="U13" i="7" l="1"/>
  <c r="J2" i="7" s="1"/>
  <c r="Y32" i="7"/>
  <c r="X32" i="7"/>
  <c r="Y50" i="7"/>
  <c r="X50" i="7"/>
  <c r="J3" i="7" l="1"/>
  <c r="Z50" i="7"/>
  <c r="X52" i="7" s="1"/>
  <c r="Z32" i="7"/>
  <c r="X34" i="7" s="1"/>
  <c r="Y19" i="7"/>
  <c r="X19" i="7"/>
  <c r="T29" i="7"/>
  <c r="T15" i="7"/>
  <c r="M16" i="7"/>
  <c r="F11" i="7"/>
  <c r="F10" i="7"/>
  <c r="F9" i="7"/>
  <c r="F8" i="7"/>
  <c r="F7" i="7"/>
  <c r="F6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5" i="7"/>
  <c r="F4" i="7"/>
  <c r="F3" i="7"/>
  <c r="Q36" i="6"/>
  <c r="I52" i="6"/>
  <c r="H52" i="6"/>
  <c r="N16" i="7" l="1"/>
  <c r="L18" i="7" s="1"/>
  <c r="Z19" i="7"/>
  <c r="X21" i="7" s="1"/>
  <c r="U52" i="7"/>
  <c r="S54" i="7" s="1"/>
  <c r="L53" i="7"/>
  <c r="U29" i="7"/>
  <c r="S31" i="7" s="1"/>
  <c r="U15" i="7"/>
  <c r="S17" i="7" l="1"/>
  <c r="M59" i="6"/>
</calcChain>
</file>

<file path=xl/sharedStrings.xml><?xml version="1.0" encoding="utf-8"?>
<sst xmlns="http://schemas.openxmlformats.org/spreadsheetml/2006/main" count="1474" uniqueCount="390">
  <si>
    <t>نام درس</t>
  </si>
  <si>
    <t>اصول و روشهای رده بندی گیاهان</t>
  </si>
  <si>
    <t>ریخت شناسی و تشریح گیاهی</t>
  </si>
  <si>
    <t>آزمایشگاه ریخت شناسی و تشریح گیاهی</t>
  </si>
  <si>
    <t>سیستماتیک گیاهی 1</t>
  </si>
  <si>
    <t>آزمایشگاه سیستماتیک گیاهی 1</t>
  </si>
  <si>
    <t>سیستماتیک گیاهی 2</t>
  </si>
  <si>
    <t>آزمایشگاه سیستماتیک گیاهی 2</t>
  </si>
  <si>
    <t>سیستماتیک گیاهی3</t>
  </si>
  <si>
    <t>آزمایشگاه سیستماتیک گیاهی3</t>
  </si>
  <si>
    <t>فیزیولوژی گیاهی 1 (تغذیه و جذب)</t>
  </si>
  <si>
    <t>آزمایشگاه فیزیولوژی گیاهی 1</t>
  </si>
  <si>
    <t>آزمایشگاه فیزیولوژی گیاهی 2</t>
  </si>
  <si>
    <t>فیزیولوژی گیاهی 2 (فتوسنتز و تنفس)</t>
  </si>
  <si>
    <t>فیزیولوژی گیاهی 3 (رشد و نمو و تنظیم کننده های رشد)</t>
  </si>
  <si>
    <t>مبانی زیست شناسی تکوینی گیاهی</t>
  </si>
  <si>
    <t>قارچ شناسی</t>
  </si>
  <si>
    <t>آزمایشگاه قارچ شناسی</t>
  </si>
  <si>
    <t>جلبک شناسی</t>
  </si>
  <si>
    <t>آزمایشگاه جلبک شناسی</t>
  </si>
  <si>
    <t>آزمایشگاه گیاهان دارویی</t>
  </si>
  <si>
    <t>بیوشمی ساختار</t>
  </si>
  <si>
    <t>آزمایشگاه بیوشیمی ساختار</t>
  </si>
  <si>
    <t xml:space="preserve">بیوشمی متابولیسم </t>
  </si>
  <si>
    <t>آزمایشگاه بیوشیمی متابولیسم</t>
  </si>
  <si>
    <t>ژنتیک پایه</t>
  </si>
  <si>
    <t>آزمایشگاه ژنتیک پایه</t>
  </si>
  <si>
    <t>ژنتیک مولکولی</t>
  </si>
  <si>
    <t>آزمایشگاه ژنتیک مولکولی</t>
  </si>
  <si>
    <t>مبانی جانور شناسی</t>
  </si>
  <si>
    <t>آزمایشگاه مبانی جانور شناسی</t>
  </si>
  <si>
    <t>مبانی فیزیولوژی جانوری</t>
  </si>
  <si>
    <t>آزمایشگاه مبانی فیزیولوژی جانوری</t>
  </si>
  <si>
    <t>زیست شناسی میکروبی</t>
  </si>
  <si>
    <t>آزمایشگاه زیست شناسی میکروبی</t>
  </si>
  <si>
    <t>تکامل موجودات زنده</t>
  </si>
  <si>
    <t>مبانی بوم شناسی</t>
  </si>
  <si>
    <t>آمارزیستی</t>
  </si>
  <si>
    <t xml:space="preserve">نام درس </t>
  </si>
  <si>
    <t>زیست شناسی مولکولی</t>
  </si>
  <si>
    <t>آزمایشگاه زیست شناسی مولکولی</t>
  </si>
  <si>
    <t>مردم گیاهشناسی(اتنوبوتانی) و گیاهان اقتصادی</t>
  </si>
  <si>
    <t>زیست شناسی و آرایه شناسی خزه گیان</t>
  </si>
  <si>
    <t>انتقال مواد در گیاهان</t>
  </si>
  <si>
    <t>مبانی بیوانفورماتیک</t>
  </si>
  <si>
    <t>طراحی فضای سبز و گیاهان زینتی</t>
  </si>
  <si>
    <t>بوم شناسی و گیاه شناسی تالاب ها</t>
  </si>
  <si>
    <t>مبانی زیست فناوری گیاهی</t>
  </si>
  <si>
    <t>رابطه آب و خاک و گیاه</t>
  </si>
  <si>
    <t>ژنتیک گیاهی</t>
  </si>
  <si>
    <t>گیاهان آبزی</t>
  </si>
  <si>
    <t>خاک شناسی</t>
  </si>
  <si>
    <t>آزمایشگاه خاک شناسی</t>
  </si>
  <si>
    <t>تکثیر گیاهان</t>
  </si>
  <si>
    <t>بیماری های گیاهی</t>
  </si>
  <si>
    <t>مبانی اکوفیزیولوژی گیاهی</t>
  </si>
  <si>
    <t>آزمایشگاه مبانی اکوفیزیولوژی گیاهی</t>
  </si>
  <si>
    <t>اخلاق زیستی</t>
  </si>
  <si>
    <t>بوم شناسی گیاهی</t>
  </si>
  <si>
    <t>فیزیولوژی جانوری مقایسه ای</t>
  </si>
  <si>
    <t>جانور شناسی بی مهرگان</t>
  </si>
  <si>
    <t>آزمایشگاه جانور شناسی بی مهرگان</t>
  </si>
  <si>
    <t>جانور شناسی مهرداران</t>
  </si>
  <si>
    <t>آزمایشگاه جانور شناسی مهره داران</t>
  </si>
  <si>
    <t>حشره شناسی</t>
  </si>
  <si>
    <t>زیست شناسی انگل ها</t>
  </si>
  <si>
    <t>آزمایشگاه زیست شناسی انگل ها</t>
  </si>
  <si>
    <t>بافت شناسی جانوری</t>
  </si>
  <si>
    <t>آزمایشگاه بافت شناسی جانوری</t>
  </si>
  <si>
    <t>جنین شناسی جانوری</t>
  </si>
  <si>
    <t>آزمایشگاه جنین شناسی جانوری</t>
  </si>
  <si>
    <t>بیوشیمی ساختار</t>
  </si>
  <si>
    <t>بیوشیمی متابولیسم</t>
  </si>
  <si>
    <t>مبانی گیاهشناسی</t>
  </si>
  <si>
    <t>آزمایشگاه مبانی گیاهشناسی</t>
  </si>
  <si>
    <t>مبانی فیزیولوژی گیاهی</t>
  </si>
  <si>
    <t>آزمایشگاه مبانی فیزیولوژی گیاهی</t>
  </si>
  <si>
    <t>آمار زیستی</t>
  </si>
  <si>
    <t>رفتار شناسی جانوری</t>
  </si>
  <si>
    <t>فیزیولوژی ورزش</t>
  </si>
  <si>
    <t>زیست شناسی ماهیان</t>
  </si>
  <si>
    <t>روش ها و ابزارهای در علوم جانوری</t>
  </si>
  <si>
    <t>فیزیولوژی تغذیه</t>
  </si>
  <si>
    <t>کنه شناسی</t>
  </si>
  <si>
    <t>بوم شناسی حشرات</t>
  </si>
  <si>
    <t>بوم شناسی تکاملی انگل ها</t>
  </si>
  <si>
    <t>مبانی زیست شناسی سامانه ها</t>
  </si>
  <si>
    <t>مبانی ریز زیست فناوری</t>
  </si>
  <si>
    <t>مبانی بیومیمیتیک</t>
  </si>
  <si>
    <t>فیزیولوژی جانوری 1 : دستگاه ها</t>
  </si>
  <si>
    <t>فیزیولوژی جانوری 2: دستگاه عصبی و غدد درون ریز</t>
  </si>
  <si>
    <t>آزمایشگاه فیزیولوژی جانوری2</t>
  </si>
  <si>
    <t>فیزیولوژی سلول</t>
  </si>
  <si>
    <t>آزمایشگاه فیزیولوژی جانوری1</t>
  </si>
  <si>
    <t>زیست شناسی سلولهای بنیادی</t>
  </si>
  <si>
    <t>مبانی زیست فناوری جانوری</t>
  </si>
  <si>
    <t>مبانی زیست شناسی سلولی و مولکولی</t>
  </si>
  <si>
    <t>آزمایشگاه مبانی زیست شناسی سلولی و مولکولی</t>
  </si>
  <si>
    <t xml:space="preserve">مبانی زیست شناسی تکوینی </t>
  </si>
  <si>
    <t>کارگاه آمار زیستی</t>
  </si>
  <si>
    <t>متون تخصصی زیست شناسی جانوری</t>
  </si>
  <si>
    <t>جمع کل</t>
  </si>
  <si>
    <t>نظری</t>
  </si>
  <si>
    <t>عملی</t>
  </si>
  <si>
    <t>جمع</t>
  </si>
  <si>
    <t>تک یاخته شناسی</t>
  </si>
  <si>
    <t>اصول تنوع زیستی و زیست شناسی حفاظت</t>
  </si>
  <si>
    <t>بوم شناسی و تکوین</t>
  </si>
  <si>
    <t>تمایز سلول های جانوری</t>
  </si>
  <si>
    <t>جنین شناسی انسان</t>
  </si>
  <si>
    <t>کشت بافت و سلول گیاهی</t>
  </si>
  <si>
    <t>متون تخصصی زیست شناسی گیاهی</t>
  </si>
  <si>
    <t>مبانی زیست شناسی سلولی ومولکولی</t>
  </si>
  <si>
    <t>آزمایشگاه مبانی زیست شناسی سلولی ومولکولی</t>
  </si>
  <si>
    <t>گیاهان دارویی</t>
  </si>
  <si>
    <t>کاربرد رایانه در زیست شناسی</t>
  </si>
  <si>
    <t>پروژه کارشناسی(پایان نامه)</t>
  </si>
  <si>
    <t xml:space="preserve"> تکامل مولکولی</t>
  </si>
  <si>
    <t>مبانی اپی ژنتیک گیاهی</t>
  </si>
  <si>
    <t>رشد و نمو گیاهی</t>
  </si>
  <si>
    <t>گیاهان و تنش های محیطی</t>
  </si>
  <si>
    <t>تاریخ و فلسفه علم زیست شناسی</t>
  </si>
  <si>
    <t>مبانی زیست شناسی سامانه</t>
  </si>
  <si>
    <t>میکروبیولوژی گیاهی</t>
  </si>
  <si>
    <t>ایمنی در آزمایشگاه</t>
  </si>
  <si>
    <t>ردیف</t>
  </si>
  <si>
    <t xml:space="preserve">آزمایشگاه بوم شناسی گیاهی </t>
  </si>
  <si>
    <t>الزامی گیاهی</t>
  </si>
  <si>
    <t>الزامی جانوری</t>
  </si>
  <si>
    <t>اختیاری گیاهی</t>
  </si>
  <si>
    <t>اختیاری جانوری</t>
  </si>
  <si>
    <t xml:space="preserve">الزامی جانوری </t>
  </si>
  <si>
    <t xml:space="preserve">اختیاری جانوری </t>
  </si>
  <si>
    <t xml:space="preserve">اختیاری گیاهی </t>
  </si>
  <si>
    <t xml:space="preserve">ارشد فیزیولوژی گیاهی </t>
  </si>
  <si>
    <t xml:space="preserve">ارشد سیستماتیک گیاهی </t>
  </si>
  <si>
    <t>ارشد تکوین</t>
  </si>
  <si>
    <t xml:space="preserve">ارشد فیزیولوژی جانوری </t>
  </si>
  <si>
    <t xml:space="preserve">ارشد بیوسیستماتیک جانوری </t>
  </si>
  <si>
    <t>ارشد بیوشیمی</t>
  </si>
  <si>
    <t>ارشد</t>
  </si>
  <si>
    <t>ارشد ژنتیک</t>
  </si>
  <si>
    <t>تعداد استاد</t>
  </si>
  <si>
    <t>تعداد واحد هر استاد در سال</t>
  </si>
  <si>
    <t xml:space="preserve">دکتری </t>
  </si>
  <si>
    <t>دکتری تکوین</t>
  </si>
  <si>
    <t>ایمنی زیستی</t>
  </si>
  <si>
    <t>جبرانی</t>
  </si>
  <si>
    <t>دکتر امیرجانی</t>
  </si>
  <si>
    <t>دکتر مهدیه</t>
  </si>
  <si>
    <t>دکتر امینی</t>
  </si>
  <si>
    <t>دکتر عسگری</t>
  </si>
  <si>
    <t>کشت سلول و بافت ارشد ژنتیک</t>
  </si>
  <si>
    <t>سیتوژنتیک ارشد ژنتیک</t>
  </si>
  <si>
    <t>ژنتیک جمعیت ارشد ژنتیک</t>
  </si>
  <si>
    <t>ریاضی عمومی 1</t>
  </si>
  <si>
    <t>ریاضی عمومی 2</t>
  </si>
  <si>
    <t>شیمی عمومی 1</t>
  </si>
  <si>
    <t>شیمی عمومی 2</t>
  </si>
  <si>
    <t>آزمایشگاه شیمی عمومی 1</t>
  </si>
  <si>
    <t>فیزیک عمومی 1</t>
  </si>
  <si>
    <t>آزمایشگاه فیزیک عمومی 1</t>
  </si>
  <si>
    <t>شیمی آلی 1</t>
  </si>
  <si>
    <t>آزمایشگاه شیمی آلی 1</t>
  </si>
  <si>
    <t>اختیاری</t>
  </si>
  <si>
    <t>اندیشه اسلامی  1</t>
  </si>
  <si>
    <t>اندیشه اسلامی  2</t>
  </si>
  <si>
    <t>فارسی عمومی</t>
  </si>
  <si>
    <t>زبان خارجی عمومی</t>
  </si>
  <si>
    <t>تربیت بدنی 1</t>
  </si>
  <si>
    <t>تربیت بدنی 2</t>
  </si>
  <si>
    <t>دانش خانواده و جمعیت</t>
  </si>
  <si>
    <t>بیوشیمی کشاورزی</t>
  </si>
  <si>
    <t>آز بیوشیمی کشاورزی</t>
  </si>
  <si>
    <t>میکزوبیولوژی</t>
  </si>
  <si>
    <t>آز میکزوبیولوژی</t>
  </si>
  <si>
    <t>Dr Talebi</t>
  </si>
  <si>
    <t>Dr Noori</t>
  </si>
  <si>
    <t>Dr talebi</t>
  </si>
  <si>
    <t>فیزیک عمومی1</t>
  </si>
  <si>
    <t>آزمایشگاه فیزیک عمومی1</t>
  </si>
  <si>
    <t>شیمی آلی1</t>
  </si>
  <si>
    <t>شیمی عمومی1</t>
  </si>
  <si>
    <t>آزمایشگاه شیمی عمومی1</t>
  </si>
  <si>
    <t>شیمی عمومی2</t>
  </si>
  <si>
    <t>آشنايي باقانون اساسي</t>
  </si>
  <si>
    <t xml:space="preserve">آيين زندگي(اخلاق)   </t>
  </si>
  <si>
    <t xml:space="preserve">فارسي‌عمومي         </t>
  </si>
  <si>
    <t xml:space="preserve">زبان‌عمومي          </t>
  </si>
  <si>
    <t xml:space="preserve">دانش خانواده وجمعيت </t>
  </si>
  <si>
    <t>درس های پایه</t>
  </si>
  <si>
    <t>درس های عمومی</t>
  </si>
  <si>
    <t>تربيت بدني 1</t>
  </si>
  <si>
    <t>تربيت بدني 2</t>
  </si>
  <si>
    <t>تفسيرنهج البلاغه</t>
  </si>
  <si>
    <t>فلسفه اخلاق (با تکیه بر مباحث تربیتی)</t>
  </si>
  <si>
    <t>اخلاق اسلامی (مبانی و مفاهیم)</t>
  </si>
  <si>
    <t>عرفان عملی در اسلام</t>
  </si>
  <si>
    <t xml:space="preserve">انقلاب اسلامی ایران </t>
  </si>
  <si>
    <t>اندیشه سیاسی امام خمینی</t>
  </si>
  <si>
    <t>تاریخ فرهنگ و تمدن اسلامی</t>
  </si>
  <si>
    <t>تاریخ تحلیلی صدر اسلام</t>
  </si>
  <si>
    <t>تاريخ امامت</t>
  </si>
  <si>
    <t>تفسیر موضوعی قرآن</t>
  </si>
  <si>
    <t>تفسيرموضوعی نهج البلاغه</t>
  </si>
  <si>
    <t>انديشه اسلامي1  یا  انسان در اسلام</t>
  </si>
  <si>
    <t>انديشه اسلامي2  یا حقوق اجتماعی و سیاسی در اسلام</t>
  </si>
  <si>
    <t>آشنايي باقانون اساسي، انقلاب اسلامی، اندیشه سیاسی امام</t>
  </si>
  <si>
    <t>آيين زندگي(اخلاق)، فلسفه اخلاق، اخلاق اسلامی، عرفان عملی در اسلام</t>
  </si>
  <si>
    <t>تاريخ تحلیلی صدر اسلام، تاریخ فرهنگ، تاریخ امامت</t>
  </si>
  <si>
    <t>عمومی</t>
  </si>
  <si>
    <t>زیست شناسی تکوینی گیاهی</t>
  </si>
  <si>
    <t>جانور شناسی مهره داران</t>
  </si>
  <si>
    <t>آزمایشگاه مبانی  گیاه شناسی</t>
  </si>
  <si>
    <t xml:space="preserve">مبانی فیزیولوژی گیاهی </t>
  </si>
  <si>
    <t xml:space="preserve">آزمایشگاه مبانی فیزیولوژی گیاهی </t>
  </si>
  <si>
    <t xml:space="preserve">متون تخصصی زیست شناسی جانوری </t>
  </si>
  <si>
    <t xml:space="preserve">زیست شناسی گیاهی </t>
  </si>
  <si>
    <t xml:space="preserve">زیست شناسی جانوری </t>
  </si>
  <si>
    <t>مهر</t>
  </si>
  <si>
    <t>بهمن</t>
  </si>
  <si>
    <t>دکتر طالبی</t>
  </si>
  <si>
    <t>ریخت شناسی</t>
  </si>
  <si>
    <t>مبانی  گیاهشناسی</t>
  </si>
  <si>
    <t>مبانی بوم شناسی گیاهی</t>
  </si>
  <si>
    <t>آز ریخت شناسی</t>
  </si>
  <si>
    <t>آز سیستماتیک گیاهی 1</t>
  </si>
  <si>
    <t>آز مبانی  گیاهشناسی</t>
  </si>
  <si>
    <t>متون تخصصی</t>
  </si>
  <si>
    <t>مبانی بوم شناسی جانوری</t>
  </si>
  <si>
    <t xml:space="preserve">بوم شناسی گیاهی </t>
  </si>
  <si>
    <t xml:space="preserve">آز بوم شناسی گیاهی </t>
  </si>
  <si>
    <t xml:space="preserve">ارشد ژنتیک جمعیت </t>
  </si>
  <si>
    <t>دکتر نوری</t>
  </si>
  <si>
    <t>آز قارچ</t>
  </si>
  <si>
    <t>آز جلبک</t>
  </si>
  <si>
    <t>سیستماتیک گیاهی 3</t>
  </si>
  <si>
    <t>رشد ونمو</t>
  </si>
  <si>
    <t>آز سیستماتیک گیاهی 3</t>
  </si>
  <si>
    <t>آز سیستماتیک گیاهی 2</t>
  </si>
  <si>
    <t>تکامل</t>
  </si>
  <si>
    <t>مبانی زیست شناسی تکوینی</t>
  </si>
  <si>
    <t>کشت سلول</t>
  </si>
  <si>
    <t>اصول و روشهای رده بندی گیاهی</t>
  </si>
  <si>
    <t xml:space="preserve">دکتر شایسته فر </t>
  </si>
  <si>
    <t>آز کشت سلول</t>
  </si>
  <si>
    <t>فیزیولوژی گیاهی 2</t>
  </si>
  <si>
    <t>جانورشناسی بی مهرگان</t>
  </si>
  <si>
    <t>آز فیزیولوژی گیاهی 2</t>
  </si>
  <si>
    <t>آز جانورشناسی بی مهرگان</t>
  </si>
  <si>
    <t>زیست شناسی تکوینی</t>
  </si>
  <si>
    <t>دکتر پسرکلو</t>
  </si>
  <si>
    <t>آز مبانی فیزیولوژی گیاهی</t>
  </si>
  <si>
    <t>جانورشناسی مهره داران</t>
  </si>
  <si>
    <t>فیزیولوژی گیاهی 1</t>
  </si>
  <si>
    <t>آز جانورشناسی مهره داران</t>
  </si>
  <si>
    <t xml:space="preserve">آز فیزیولوژی گیاهی </t>
  </si>
  <si>
    <t>زیست شناسی انگلها</t>
  </si>
  <si>
    <t>مبانی جانورشناسی</t>
  </si>
  <si>
    <t>آز زیست شناسی انگلها</t>
  </si>
  <si>
    <t>آز مبانی جانورشناسی</t>
  </si>
  <si>
    <t xml:space="preserve">دکتر مومنی </t>
  </si>
  <si>
    <t>ارشد آندوکرین</t>
  </si>
  <si>
    <t>ارشد فیزیولوژی اعصاب</t>
  </si>
  <si>
    <t>مبانی فیزیولوژی جانوری گیاهی</t>
  </si>
  <si>
    <t>فیزیولوژی جانوری 2</t>
  </si>
  <si>
    <t xml:space="preserve">آز مبانی فیزیولوژی جانوری </t>
  </si>
  <si>
    <t>متون تخصصی جانوری</t>
  </si>
  <si>
    <t>حشره شناسسی</t>
  </si>
  <si>
    <t>آز فیزیولوژی جانوری 2</t>
  </si>
  <si>
    <t>ارشد فیزیولوژی غشا</t>
  </si>
  <si>
    <t>ارشد خزنده و پرنده</t>
  </si>
  <si>
    <t>آز حشره شناسی</t>
  </si>
  <si>
    <t>دکتری عمل هورمون</t>
  </si>
  <si>
    <t>دکتر دربندی</t>
  </si>
  <si>
    <t>دکتر آبنوسی</t>
  </si>
  <si>
    <t>فیزیولوژی جانوری 1</t>
  </si>
  <si>
    <t>ارشد بیوشیمی هورمون</t>
  </si>
  <si>
    <t>آز فیزیولوژی جانوری 1</t>
  </si>
  <si>
    <t>ارشد روشهای بیوشیمی و بیوفیزیک</t>
  </si>
  <si>
    <t>ارشد روشهای بیوشیمی و زیست مولکولی</t>
  </si>
  <si>
    <t>ارشد فیزیولوژی تولیدمثل</t>
  </si>
  <si>
    <t xml:space="preserve"> ارشد مباحثی در بیوشیمی</t>
  </si>
  <si>
    <t>ارشد فیزیولوژی حواس</t>
  </si>
  <si>
    <t>ارشد نرو فیزیولوژی رفتار</t>
  </si>
  <si>
    <t xml:space="preserve">آز بیوشیمی کشاورزی </t>
  </si>
  <si>
    <t xml:space="preserve">دکتر شریعت زاده </t>
  </si>
  <si>
    <t>دکتر بابایی</t>
  </si>
  <si>
    <t>مبانی زیست شناسی سلولی و مولکولی جانوری</t>
  </si>
  <si>
    <t xml:space="preserve">مبانی زیست شناسی سلولی و مولکولی گیاهی </t>
  </si>
  <si>
    <t>ارشد تنظیم متابولیسم</t>
  </si>
  <si>
    <t>ارشد آنزیم</t>
  </si>
  <si>
    <t>ارشد اصول و روش های سلولی و مولکولی</t>
  </si>
  <si>
    <t>دکتری مکانیسمهای مهاجرت و رفتارسلولی</t>
  </si>
  <si>
    <t>دکتری ترمیم و هیستوژنز</t>
  </si>
  <si>
    <t xml:space="preserve"> آز بیو شیمی ساختار</t>
  </si>
  <si>
    <t>دکتری ناهنجار شناسی</t>
  </si>
  <si>
    <t>ارشد میکروسکوپ الکترونی</t>
  </si>
  <si>
    <t>بیو شیمی ساختار</t>
  </si>
  <si>
    <t>دکتر سلیمانی</t>
  </si>
  <si>
    <t>اندامزایی در مهره داران</t>
  </si>
  <si>
    <t>ارشد مکانیسمهای سلولی و مولکولی تکوین</t>
  </si>
  <si>
    <t>دکتری سلولهای جنسی اولیه</t>
  </si>
  <si>
    <t xml:space="preserve">بیوشیمی متابولیسم </t>
  </si>
  <si>
    <t>ارشد جنین شناسی مقایسه ای</t>
  </si>
  <si>
    <t>دکتری مباحٍث ویژه</t>
  </si>
  <si>
    <t xml:space="preserve">آز بیوشیمی متابولیسم </t>
  </si>
  <si>
    <t>دکتری جنین شناسی مولکولی</t>
  </si>
  <si>
    <t>ارشد بیوشیمی فیزیک پیشرفته</t>
  </si>
  <si>
    <t xml:space="preserve">دکتر محمودی </t>
  </si>
  <si>
    <t xml:space="preserve">بافت شناسی جانوری </t>
  </si>
  <si>
    <t>دکتر کمیجانی</t>
  </si>
  <si>
    <t xml:space="preserve">آز جنین شناسی جانوری </t>
  </si>
  <si>
    <t>آز بافت شناسی</t>
  </si>
  <si>
    <t xml:space="preserve"> ارشد ژ ایمنوژنتیک</t>
  </si>
  <si>
    <t xml:space="preserve">زیست شناسی میکروبی جانوری </t>
  </si>
  <si>
    <t>ارشد ژ بیوانفورماتیک</t>
  </si>
  <si>
    <t>ارشد نوروبیولوزی</t>
  </si>
  <si>
    <t>آز مبانی زیست شناسی سلولی و مولکولی جانوری</t>
  </si>
  <si>
    <t xml:space="preserve">آز زیست شناسی میکروبی جانوری </t>
  </si>
  <si>
    <t xml:space="preserve">زیست شناسی میکروبی گیاهی  </t>
  </si>
  <si>
    <t>میکروبیولوژی کشاورزی</t>
  </si>
  <si>
    <t xml:space="preserve">آز زیست شناسی میکروبی گیاهی </t>
  </si>
  <si>
    <t>آز میکروبیولوژی کشاورزی</t>
  </si>
  <si>
    <t>دکتر همتا</t>
  </si>
  <si>
    <t xml:space="preserve">ژنتیک پایه گیاهی </t>
  </si>
  <si>
    <t xml:space="preserve">آز ژنتیک پایه گیاهی </t>
  </si>
  <si>
    <t xml:space="preserve">ژنتیک پایه جانوری </t>
  </si>
  <si>
    <t xml:space="preserve">آز ژنتیک پایه جانوری </t>
  </si>
  <si>
    <t>ژنتیک مولکولی گیاهی</t>
  </si>
  <si>
    <t>آز ژنتیک مولکولی</t>
  </si>
  <si>
    <t>ارشد ژنتیک انسانی</t>
  </si>
  <si>
    <t xml:space="preserve"> ارشد مهندسی ژنتیک</t>
  </si>
  <si>
    <t xml:space="preserve">ارشد سیتو ژنتیک </t>
  </si>
  <si>
    <t>ارشد ژنتیک سرطان</t>
  </si>
  <si>
    <t>ارشد ژنتیک تکوینی</t>
  </si>
  <si>
    <t xml:space="preserve">مبانی زیست فناوری جانوری </t>
  </si>
  <si>
    <t>نیمسال اول - مهر</t>
  </si>
  <si>
    <t>نیمسال دوم - بهمن</t>
  </si>
  <si>
    <t>نیمسال چهارم- بهمن</t>
  </si>
  <si>
    <t>نیمسال هشتم- بهمن</t>
  </si>
  <si>
    <t>نیمسال ششم- بهمن</t>
  </si>
  <si>
    <t>نیمسال اول- بهمن</t>
  </si>
  <si>
    <t>نیمسال پنجم- بهمن</t>
  </si>
  <si>
    <t>مبانی گیاه شناسی- بهمن</t>
  </si>
  <si>
    <t>نیمسال سوم- بهمن</t>
  </si>
  <si>
    <t>نیمسال سوم - مهر</t>
  </si>
  <si>
    <t>نیمسال دوم - مهر</t>
  </si>
  <si>
    <t>نیمسال چهارم - مهر</t>
  </si>
  <si>
    <t>نیمسال پنجم - مهر</t>
  </si>
  <si>
    <t>نیمسال هفتم - مهر</t>
  </si>
  <si>
    <t>نیمسال هشتم  - مهر</t>
  </si>
  <si>
    <t>نیمسال ششم - مهر</t>
  </si>
  <si>
    <t>نیمسال هفتم- بهمن</t>
  </si>
  <si>
    <t>نام استاد</t>
  </si>
  <si>
    <t xml:space="preserve">فیزیولوژی گیاهی </t>
  </si>
  <si>
    <t xml:space="preserve">فیزیولوژی جانوری </t>
  </si>
  <si>
    <t xml:space="preserve">سیستماتیک گیاهی </t>
  </si>
  <si>
    <t xml:space="preserve">دکتر طالبی </t>
  </si>
  <si>
    <t xml:space="preserve">جانورشناسی </t>
  </si>
  <si>
    <t xml:space="preserve">دکتر مهدیه </t>
  </si>
  <si>
    <t>تکوین</t>
  </si>
  <si>
    <t>ژنتیک</t>
  </si>
  <si>
    <t>درس اختیاری زیست شناسی جانوری</t>
  </si>
  <si>
    <t>بیوشیمی</t>
  </si>
  <si>
    <t>تکوین جانوری</t>
  </si>
  <si>
    <t>میکروبیولوژی</t>
  </si>
  <si>
    <t>جانورشناسی</t>
  </si>
  <si>
    <t xml:space="preserve">درس اختیاری زیست شناسی گیاهی </t>
  </si>
  <si>
    <t>ریاضی</t>
  </si>
  <si>
    <t>ارشد بیوشیمی کربوهیدرات  و لیپید</t>
  </si>
  <si>
    <t>ارشد بیوشیمی پروتئین و اسید نوکلئیک</t>
  </si>
  <si>
    <t>ارشد زیست مولکولی پیشرفته</t>
  </si>
  <si>
    <t>ایمنی زیستی جانوری</t>
  </si>
  <si>
    <t xml:space="preserve">ایمنی زیستی گیاهی </t>
  </si>
  <si>
    <t>ارشد تشریح مقایسه ای مهره داران</t>
  </si>
  <si>
    <t>ارشد اکولوژی حشرات</t>
  </si>
  <si>
    <t xml:space="preserve">ارشد جغرافیای جانوری </t>
  </si>
  <si>
    <t>ارشد اصول رده بندی فیلوژنیک</t>
  </si>
  <si>
    <t xml:space="preserve">بیو شیمی ساختار گیاهی </t>
  </si>
  <si>
    <t xml:space="preserve"> آز بیو شیمی ساختار گیاهی </t>
  </si>
  <si>
    <t>اختیاری (رفتار شناسی)</t>
  </si>
  <si>
    <t>جانورشناسی  (محیط زیست)</t>
  </si>
  <si>
    <t>جانورشناسی (علوم دامی)</t>
  </si>
  <si>
    <t>آز جانورشناسی (علوم دامی)</t>
  </si>
  <si>
    <t>آز جانورشناسی (محیط زیست)</t>
  </si>
  <si>
    <t>اختیاری جانوری (رفتار شناسی)</t>
  </si>
  <si>
    <t>دکتر  فراهانی</t>
  </si>
  <si>
    <t>بیوشیمی کشاورزی دامی</t>
  </si>
  <si>
    <t>بیوشیمی کشاورزی گیاهان دارویی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</si>
</sst>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178"/>
      <scheme val="minor"/>
    </font>
    <font>
      <sz val="11"/>
      <name val="Calibri"/>
      <family val="2"/>
      <charset val="178"/>
      <scheme val="minor"/>
    </font>
    <font>
      <sz val="11"/>
      <color rgb="FF006100"/>
      <name val="Calibri"/>
      <family val="2"/>
      <scheme val="minor"/>
    </font>
    <font>
      <b/>
      <sz val="14"/>
      <color theme="1"/>
      <name val="B Zar"/>
      <charset val="178"/>
    </font>
    <font>
      <sz val="10"/>
      <color theme="1"/>
      <name val="Calibri"/>
      <family val="2"/>
      <charset val="178"/>
      <scheme val="minor"/>
    </font>
    <font>
      <b/>
      <sz val="10"/>
      <color theme="1"/>
      <name val="Calibri"/>
      <family val="2"/>
      <scheme val="minor"/>
    </font>
    <font>
      <sz val="10"/>
      <color theme="1"/>
      <name val="B Zar"/>
      <charset val="178"/>
    </font>
    <font>
      <b/>
      <sz val="10"/>
      <color theme="1"/>
      <name val="B Zar"/>
      <charset val="178"/>
    </font>
    <font>
      <b/>
      <sz val="12"/>
      <color theme="1"/>
      <name val="Calibri"/>
      <family val="2"/>
      <scheme val="minor"/>
    </font>
    <font>
      <sz val="12"/>
      <color theme="1"/>
      <name val="B Zar"/>
      <charset val="178"/>
    </font>
    <font>
      <b/>
      <sz val="12"/>
      <color theme="1"/>
      <name val="Calibri"/>
      <family val="2"/>
      <charset val="178"/>
      <scheme val="minor"/>
    </font>
    <font>
      <sz val="12"/>
      <color theme="1"/>
      <name val="Calibri"/>
      <family val="2"/>
      <charset val="178"/>
      <scheme val="minor"/>
    </font>
    <font>
      <sz val="12"/>
      <name val="Calibri"/>
      <family val="2"/>
      <charset val="178"/>
      <scheme val="minor"/>
    </font>
    <font>
      <sz val="18"/>
      <color theme="1"/>
      <name val="Calibri"/>
      <family val="2"/>
      <charset val="17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Grid">
        <fgColor auto="1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5" borderId="0" applyNumberFormat="0" applyBorder="0" applyAlignment="0" applyProtection="0"/>
  </cellStyleXfs>
  <cellXfs count="202">
    <xf numFmtId="0" fontId="0" fillId="0" borderId="0" xfId="0"/>
    <xf numFmtId="0" fontId="0" fillId="0" borderId="0" xfId="0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5" xfId="0" applyBorder="1" applyAlignment="1"/>
    <xf numFmtId="0" fontId="0" fillId="0" borderId="1" xfId="0" applyBorder="1" applyAlignment="1"/>
    <xf numFmtId="0" fontId="0" fillId="0" borderId="6" xfId="0" applyBorder="1" applyAlignment="1"/>
    <xf numFmtId="0" fontId="1" fillId="0" borderId="1" xfId="0" applyFont="1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right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4" xfId="0" applyBorder="1" applyAlignment="1"/>
    <xf numFmtId="0" fontId="0" fillId="0" borderId="0" xfId="0" applyBorder="1"/>
    <xf numFmtId="0" fontId="0" fillId="0" borderId="26" xfId="0" applyBorder="1" applyAlignment="1"/>
    <xf numFmtId="0" fontId="0" fillId="0" borderId="25" xfId="0" applyBorder="1"/>
    <xf numFmtId="0" fontId="0" fillId="0" borderId="24" xfId="0" applyBorder="1"/>
    <xf numFmtId="0" fontId="0" fillId="0" borderId="27" xfId="0" applyBorder="1" applyAlignment="1"/>
    <xf numFmtId="0" fontId="0" fillId="0" borderId="28" xfId="0" applyBorder="1" applyAlignment="1"/>
    <xf numFmtId="0" fontId="0" fillId="0" borderId="0" xfId="0" applyFill="1" applyBorder="1" applyAlignment="1"/>
    <xf numFmtId="0" fontId="0" fillId="3" borderId="29" xfId="0" applyFill="1" applyBorder="1" applyAlignment="1"/>
    <xf numFmtId="0" fontId="1" fillId="0" borderId="5" xfId="0" applyFont="1" applyBorder="1" applyAlignment="1"/>
    <xf numFmtId="0" fontId="0" fillId="0" borderId="30" xfId="0" applyBorder="1" applyAlignment="1"/>
    <xf numFmtId="0" fontId="0" fillId="0" borderId="31" xfId="0" applyFill="1" applyBorder="1" applyAlignment="1"/>
    <xf numFmtId="0" fontId="0" fillId="0" borderId="32" xfId="0" applyFill="1" applyBorder="1" applyAlignment="1"/>
    <xf numFmtId="0" fontId="0" fillId="4" borderId="0" xfId="0" applyFill="1" applyBorder="1" applyAlignment="1"/>
    <xf numFmtId="0" fontId="0" fillId="0" borderId="33" xfId="0" applyFill="1" applyBorder="1" applyAlignment="1"/>
    <xf numFmtId="0" fontId="0" fillId="0" borderId="31" xfId="0" applyBorder="1"/>
    <xf numFmtId="0" fontId="0" fillId="0" borderId="28" xfId="0" applyFill="1" applyBorder="1" applyAlignment="1"/>
    <xf numFmtId="0" fontId="0" fillId="0" borderId="0" xfId="0" applyBorder="1" applyAlignment="1"/>
    <xf numFmtId="0" fontId="2" fillId="5" borderId="1" xfId="1" applyBorder="1"/>
    <xf numFmtId="0" fontId="0" fillId="6" borderId="1" xfId="0" applyFill="1" applyBorder="1" applyAlignment="1"/>
    <xf numFmtId="0" fontId="0" fillId="6" borderId="31" xfId="0" applyFill="1" applyBorder="1"/>
    <xf numFmtId="0" fontId="0" fillId="6" borderId="0" xfId="0" applyFill="1" applyBorder="1"/>
    <xf numFmtId="0" fontId="0" fillId="6" borderId="28" xfId="0" applyFill="1" applyBorder="1" applyAlignment="1"/>
    <xf numFmtId="0" fontId="0" fillId="6" borderId="27" xfId="0" applyFill="1" applyBorder="1" applyAlignment="1"/>
    <xf numFmtId="0" fontId="0" fillId="6" borderId="0" xfId="0" applyFill="1"/>
    <xf numFmtId="0" fontId="4" fillId="0" borderId="0" xfId="0" applyFont="1"/>
    <xf numFmtId="0" fontId="4" fillId="0" borderId="0" xfId="0" applyFont="1" applyAlignment="1"/>
    <xf numFmtId="0" fontId="6" fillId="7" borderId="1" xfId="0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6" fillId="8" borderId="0" xfId="0" applyFont="1" applyFill="1" applyBorder="1" applyAlignment="1" applyProtection="1">
      <alignment horizontal="center" vertical="center" wrapText="1"/>
      <protection locked="0"/>
    </xf>
    <xf numFmtId="0" fontId="6" fillId="8" borderId="0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Border="1"/>
    <xf numFmtId="0" fontId="4" fillId="0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2" borderId="23" xfId="0" applyFont="1" applyFill="1" applyBorder="1" applyAlignment="1">
      <alignment horizontal="center" vertical="center"/>
    </xf>
    <xf numFmtId="0" fontId="6" fillId="7" borderId="13" xfId="0" applyFont="1" applyFill="1" applyBorder="1" applyAlignment="1" applyProtection="1">
      <alignment horizontal="center" vertical="center"/>
      <protection locked="0"/>
    </xf>
    <xf numFmtId="0" fontId="6" fillId="7" borderId="10" xfId="0" applyFont="1" applyFill="1" applyBorder="1" applyAlignment="1" applyProtection="1">
      <alignment horizontal="center" vertical="center"/>
      <protection locked="0"/>
    </xf>
    <xf numFmtId="0" fontId="6" fillId="8" borderId="10" xfId="0" applyFont="1" applyFill="1" applyBorder="1" applyAlignment="1" applyProtection="1">
      <alignment horizontal="center" vertical="center"/>
      <protection locked="0"/>
    </xf>
    <xf numFmtId="0" fontId="7" fillId="7" borderId="15" xfId="0" applyFont="1" applyFill="1" applyBorder="1" applyAlignment="1" applyProtection="1">
      <alignment horizontal="center" vertical="center"/>
      <protection locked="0"/>
    </xf>
    <xf numFmtId="0" fontId="7" fillId="7" borderId="16" xfId="0" applyFont="1" applyFill="1" applyBorder="1" applyAlignment="1" applyProtection="1">
      <alignment horizontal="center" vertical="center"/>
      <protection locked="0"/>
    </xf>
    <xf numFmtId="0" fontId="7" fillId="7" borderId="17" xfId="0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9" fillId="7" borderId="37" xfId="0" applyFont="1" applyFill="1" applyBorder="1" applyAlignment="1" applyProtection="1">
      <alignment horizontal="center" vertical="center"/>
      <protection locked="0"/>
    </xf>
    <xf numFmtId="0" fontId="9" fillId="8" borderId="37" xfId="0" applyFont="1" applyFill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/>
    <xf numFmtId="0" fontId="11" fillId="0" borderId="0" xfId="0" applyFont="1" applyBorder="1" applyAlignment="1"/>
    <xf numFmtId="0" fontId="11" fillId="0" borderId="18" xfId="0" applyFont="1" applyBorder="1" applyAlignment="1"/>
    <xf numFmtId="0" fontId="11" fillId="0" borderId="19" xfId="0" applyFont="1" applyBorder="1" applyAlignment="1"/>
    <xf numFmtId="0" fontId="11" fillId="0" borderId="5" xfId="0" applyFont="1" applyBorder="1"/>
    <xf numFmtId="0" fontId="11" fillId="7" borderId="1" xfId="0" applyFont="1" applyFill="1" applyBorder="1"/>
    <xf numFmtId="0" fontId="11" fillId="7" borderId="6" xfId="0" applyFont="1" applyFill="1" applyBorder="1"/>
    <xf numFmtId="0" fontId="11" fillId="11" borderId="1" xfId="0" applyFont="1" applyFill="1" applyBorder="1"/>
    <xf numFmtId="0" fontId="11" fillId="11" borderId="6" xfId="0" applyFont="1" applyFill="1" applyBorder="1"/>
    <xf numFmtId="0" fontId="11" fillId="10" borderId="1" xfId="0" applyFont="1" applyFill="1" applyBorder="1"/>
    <xf numFmtId="0" fontId="11" fillId="10" borderId="6" xfId="0" applyFont="1" applyFill="1" applyBorder="1"/>
    <xf numFmtId="0" fontId="11" fillId="0" borderId="0" xfId="0" applyFont="1"/>
    <xf numFmtId="0" fontId="11" fillId="3" borderId="1" xfId="0" applyFont="1" applyFill="1" applyBorder="1"/>
    <xf numFmtId="0" fontId="11" fillId="3" borderId="6" xfId="0" applyFont="1" applyFill="1" applyBorder="1"/>
    <xf numFmtId="0" fontId="11" fillId="0" borderId="12" xfId="0" applyFont="1" applyBorder="1"/>
    <xf numFmtId="0" fontId="11" fillId="3" borderId="13" xfId="0" applyFont="1" applyFill="1" applyBorder="1"/>
    <xf numFmtId="0" fontId="11" fillId="3" borderId="14" xfId="0" applyFont="1" applyFill="1" applyBorder="1"/>
    <xf numFmtId="0" fontId="11" fillId="0" borderId="15" xfId="0" applyFont="1" applyBorder="1"/>
    <xf numFmtId="0" fontId="10" fillId="0" borderId="22" xfId="0" applyFont="1" applyBorder="1"/>
    <xf numFmtId="0" fontId="11" fillId="0" borderId="22" xfId="0" applyFont="1" applyBorder="1"/>
    <xf numFmtId="0" fontId="10" fillId="0" borderId="23" xfId="0" applyFont="1" applyBorder="1"/>
    <xf numFmtId="0" fontId="11" fillId="0" borderId="42" xfId="0" applyFont="1" applyBorder="1"/>
    <xf numFmtId="0" fontId="10" fillId="0" borderId="40" xfId="0" applyFont="1" applyBorder="1"/>
    <xf numFmtId="0" fontId="11" fillId="0" borderId="40" xfId="0" applyFont="1" applyBorder="1"/>
    <xf numFmtId="0" fontId="10" fillId="0" borderId="41" xfId="0" applyFont="1" applyBorder="1"/>
    <xf numFmtId="0" fontId="11" fillId="9" borderId="1" xfId="0" applyFont="1" applyFill="1" applyBorder="1"/>
    <xf numFmtId="0" fontId="11" fillId="9" borderId="6" xfId="0" applyFont="1" applyFill="1" applyBorder="1"/>
    <xf numFmtId="0" fontId="11" fillId="0" borderId="7" xfId="0" applyFont="1" applyBorder="1"/>
    <xf numFmtId="0" fontId="10" fillId="0" borderId="40" xfId="0" applyFont="1" applyBorder="1" applyAlignment="1"/>
    <xf numFmtId="0" fontId="10" fillId="0" borderId="0" xfId="0" applyFont="1"/>
    <xf numFmtId="0" fontId="12" fillId="11" borderId="1" xfId="0" applyFont="1" applyFill="1" applyBorder="1" applyAlignment="1"/>
    <xf numFmtId="0" fontId="11" fillId="11" borderId="1" xfId="0" applyFont="1" applyFill="1" applyBorder="1" applyAlignment="1"/>
    <xf numFmtId="0" fontId="11" fillId="11" borderId="10" xfId="0" applyFont="1" applyFill="1" applyBorder="1" applyAlignment="1"/>
    <xf numFmtId="0" fontId="9" fillId="11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/>
    <xf numFmtId="0" fontId="13" fillId="0" borderId="0" xfId="0" applyFont="1"/>
    <xf numFmtId="0" fontId="11" fillId="11" borderId="6" xfId="0" applyFont="1" applyFill="1" applyBorder="1" applyAlignment="1"/>
    <xf numFmtId="0" fontId="11" fillId="11" borderId="11" xfId="0" applyFont="1" applyFill="1" applyBorder="1" applyAlignment="1"/>
    <xf numFmtId="0" fontId="11" fillId="11" borderId="29" xfId="0" applyFont="1" applyFill="1" applyBorder="1"/>
    <xf numFmtId="0" fontId="9" fillId="11" borderId="6" xfId="0" applyFont="1" applyFill="1" applyBorder="1" applyAlignment="1" applyProtection="1">
      <alignment horizontal="center" vertical="center"/>
      <protection locked="0"/>
    </xf>
    <xf numFmtId="0" fontId="11" fillId="0" borderId="40" xfId="0" applyFont="1" applyBorder="1" applyAlignment="1"/>
    <xf numFmtId="0" fontId="14" fillId="0" borderId="13" xfId="0" applyFont="1" applyBorder="1"/>
    <xf numFmtId="0" fontId="14" fillId="0" borderId="2" xfId="0" applyFont="1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4" xfId="0" applyBorder="1"/>
    <xf numFmtId="0" fontId="15" fillId="0" borderId="2" xfId="0" applyFont="1" applyBorder="1"/>
    <xf numFmtId="0" fontId="0" fillId="0" borderId="42" xfId="0" applyBorder="1"/>
    <xf numFmtId="0" fontId="10" fillId="0" borderId="0" xfId="0" applyFont="1" applyBorder="1"/>
    <xf numFmtId="0" fontId="0" fillId="0" borderId="1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0" fontId="0" fillId="0" borderId="0" xfId="0" applyFont="1" applyFill="1" applyBorder="1"/>
    <xf numFmtId="0" fontId="0" fillId="2" borderId="1" xfId="0" applyFill="1" applyBorder="1"/>
    <xf numFmtId="0" fontId="0" fillId="2" borderId="45" xfId="0" applyFill="1" applyBorder="1"/>
    <xf numFmtId="0" fontId="16" fillId="2" borderId="0" xfId="0" applyFont="1" applyFill="1" applyBorder="1" applyAlignment="1">
      <alignment horizontal="center"/>
    </xf>
    <xf numFmtId="0" fontId="17" fillId="5" borderId="0" xfId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Fill="1" applyBorder="1" applyAlignment="1"/>
    <xf numFmtId="0" fontId="2" fillId="5" borderId="0" xfId="1"/>
    <xf numFmtId="0" fontId="2" fillId="5" borderId="0" xfId="1" applyBorder="1"/>
    <xf numFmtId="0" fontId="2" fillId="5" borderId="0" xfId="1" applyBorder="1" applyAlignment="1"/>
    <xf numFmtId="0" fontId="0" fillId="0" borderId="44" xfId="0" applyBorder="1" applyAlignment="1"/>
    <xf numFmtId="0" fontId="0" fillId="0" borderId="31" xfId="0" applyFill="1" applyBorder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46" xfId="0" applyFill="1" applyBorder="1"/>
    <xf numFmtId="0" fontId="0" fillId="9" borderId="1" xfId="0" applyFill="1" applyBorder="1"/>
    <xf numFmtId="0" fontId="0" fillId="9" borderId="6" xfId="0" applyFill="1" applyBorder="1"/>
    <xf numFmtId="0" fontId="11" fillId="11" borderId="25" xfId="0" applyFont="1" applyFill="1" applyBorder="1"/>
    <xf numFmtId="0" fontId="11" fillId="10" borderId="25" xfId="0" applyFont="1" applyFill="1" applyBorder="1"/>
    <xf numFmtId="0" fontId="11" fillId="3" borderId="25" xfId="0" applyFont="1" applyFill="1" applyBorder="1"/>
    <xf numFmtId="0" fontId="11" fillId="0" borderId="26" xfId="0" applyFont="1" applyBorder="1" applyAlignment="1"/>
    <xf numFmtId="0" fontId="11" fillId="0" borderId="47" xfId="0" applyFont="1" applyBorder="1"/>
    <xf numFmtId="0" fontId="11" fillId="0" borderId="48" xfId="0" applyFont="1" applyBorder="1"/>
    <xf numFmtId="0" fontId="0" fillId="12" borderId="49" xfId="0" applyFill="1" applyBorder="1"/>
    <xf numFmtId="0" fontId="0" fillId="12" borderId="50" xfId="0" applyFont="1" applyFill="1" applyBorder="1"/>
    <xf numFmtId="0" fontId="0" fillId="12" borderId="51" xfId="0" applyFont="1" applyFill="1" applyBorder="1"/>
    <xf numFmtId="0" fontId="0" fillId="0" borderId="32" xfId="0" applyBorder="1"/>
    <xf numFmtId="0" fontId="0" fillId="0" borderId="46" xfId="0" applyBorder="1"/>
    <xf numFmtId="0" fontId="10" fillId="2" borderId="2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rightToLeft="1" view="pageLayout" topLeftCell="A22" zoomScaleNormal="100" workbookViewId="0">
      <selection activeCell="B4" sqref="B4"/>
    </sheetView>
  </sheetViews>
  <sheetFormatPr defaultRowHeight="15"/>
  <cols>
    <col min="1" max="1" width="4.5703125" customWidth="1"/>
    <col min="2" max="2" width="30.7109375" customWidth="1"/>
    <col min="3" max="3" width="3.42578125" customWidth="1"/>
    <col min="4" max="5" width="4.28515625" customWidth="1"/>
    <col min="6" max="6" width="5" bestFit="1" customWidth="1"/>
    <col min="7" max="7" width="28.28515625" customWidth="1"/>
    <col min="8" max="8" width="3.5703125" customWidth="1"/>
    <col min="9" max="9" width="4.7109375" bestFit="1" customWidth="1"/>
    <col min="10" max="10" width="4.85546875" customWidth="1"/>
    <col min="11" max="11" width="30.5703125" customWidth="1"/>
    <col min="12" max="12" width="4.28515625" customWidth="1"/>
    <col min="13" max="13" width="4.85546875" customWidth="1"/>
    <col min="14" max="14" width="4.7109375" bestFit="1" customWidth="1"/>
    <col min="15" max="15" width="4" style="1" customWidth="1"/>
    <col min="16" max="16" width="29.85546875" style="1" customWidth="1"/>
    <col min="17" max="17" width="3.42578125" style="1" customWidth="1"/>
    <col min="18" max="18" width="3.7109375" style="1" customWidth="1"/>
    <col min="19" max="19" width="4.7109375" customWidth="1"/>
  </cols>
  <sheetData>
    <row r="1" spans="1:18" s="51" customFormat="1" ht="12" customHeight="1" thickBot="1">
      <c r="A1" s="184" t="s">
        <v>190</v>
      </c>
      <c r="B1" s="185"/>
      <c r="C1" s="185"/>
      <c r="D1" s="186"/>
      <c r="F1" s="184" t="s">
        <v>191</v>
      </c>
      <c r="G1" s="185"/>
      <c r="H1" s="185"/>
      <c r="I1" s="186"/>
      <c r="J1" s="184" t="s">
        <v>190</v>
      </c>
      <c r="K1" s="185"/>
      <c r="L1" s="185"/>
      <c r="M1" s="186"/>
      <c r="O1" s="184" t="s">
        <v>191</v>
      </c>
      <c r="P1" s="185"/>
      <c r="Q1" s="185"/>
      <c r="R1" s="186"/>
    </row>
    <row r="2" spans="1:18" s="51" customFormat="1" ht="12" customHeight="1">
      <c r="A2" s="62" t="s">
        <v>125</v>
      </c>
      <c r="B2" s="63" t="s">
        <v>0</v>
      </c>
      <c r="C2" s="63" t="s">
        <v>102</v>
      </c>
      <c r="D2" s="64" t="s">
        <v>103</v>
      </c>
      <c r="F2" s="66" t="s">
        <v>125</v>
      </c>
      <c r="G2" s="67" t="s">
        <v>0</v>
      </c>
      <c r="H2" s="67" t="s">
        <v>102</v>
      </c>
      <c r="I2" s="68" t="s">
        <v>103</v>
      </c>
      <c r="J2" s="62" t="s">
        <v>125</v>
      </c>
      <c r="K2" s="63" t="s">
        <v>0</v>
      </c>
      <c r="L2" s="63" t="s">
        <v>102</v>
      </c>
      <c r="M2" s="64" t="s">
        <v>103</v>
      </c>
      <c r="O2" s="66" t="s">
        <v>125</v>
      </c>
      <c r="P2" s="67" t="s">
        <v>0</v>
      </c>
      <c r="Q2" s="67" t="s">
        <v>102</v>
      </c>
      <c r="R2" s="68" t="s">
        <v>103</v>
      </c>
    </row>
    <row r="3" spans="1:18" s="51" customFormat="1" ht="12" customHeight="1">
      <c r="A3" s="53">
        <v>1</v>
      </c>
      <c r="B3" s="53" t="s">
        <v>155</v>
      </c>
      <c r="C3" s="53">
        <v>3</v>
      </c>
      <c r="D3" s="53"/>
      <c r="F3" s="53">
        <v>1</v>
      </c>
      <c r="G3" s="53" t="s">
        <v>205</v>
      </c>
      <c r="H3" s="53">
        <v>2</v>
      </c>
      <c r="I3" s="53">
        <v>0</v>
      </c>
      <c r="J3" s="53">
        <v>1</v>
      </c>
      <c r="K3" s="53" t="s">
        <v>155</v>
      </c>
      <c r="L3" s="53">
        <v>3</v>
      </c>
      <c r="M3" s="53"/>
      <c r="O3" s="53">
        <v>1</v>
      </c>
      <c r="P3" s="53" t="s">
        <v>205</v>
      </c>
      <c r="Q3" s="53">
        <v>2</v>
      </c>
      <c r="R3" s="53">
        <v>0</v>
      </c>
    </row>
    <row r="4" spans="1:18" s="51" customFormat="1" ht="12" customHeight="1">
      <c r="A4" s="54">
        <v>2</v>
      </c>
      <c r="B4" s="54" t="s">
        <v>156</v>
      </c>
      <c r="C4" s="54">
        <v>3</v>
      </c>
      <c r="D4" s="54"/>
      <c r="F4" s="54">
        <v>2</v>
      </c>
      <c r="G4" s="88" t="s">
        <v>206</v>
      </c>
      <c r="H4" s="54">
        <v>2</v>
      </c>
      <c r="I4" s="54">
        <v>0</v>
      </c>
      <c r="J4" s="54">
        <v>2</v>
      </c>
      <c r="K4" s="54" t="s">
        <v>156</v>
      </c>
      <c r="L4" s="54">
        <v>3</v>
      </c>
      <c r="M4" s="54"/>
      <c r="O4" s="54">
        <v>2</v>
      </c>
      <c r="P4" s="88" t="s">
        <v>206</v>
      </c>
      <c r="Q4" s="54">
        <v>2</v>
      </c>
      <c r="R4" s="54">
        <v>0</v>
      </c>
    </row>
    <row r="5" spans="1:18" s="51" customFormat="1" ht="13.5" customHeight="1">
      <c r="A5" s="53">
        <v>3</v>
      </c>
      <c r="B5" s="53" t="s">
        <v>182</v>
      </c>
      <c r="C5" s="53">
        <v>3</v>
      </c>
      <c r="D5" s="53"/>
      <c r="F5" s="53">
        <v>3</v>
      </c>
      <c r="G5" s="84" t="s">
        <v>208</v>
      </c>
      <c r="H5" s="54">
        <v>2</v>
      </c>
      <c r="I5" s="54">
        <v>0</v>
      </c>
      <c r="J5" s="53">
        <v>3</v>
      </c>
      <c r="K5" s="53" t="s">
        <v>182</v>
      </c>
      <c r="L5" s="53">
        <v>3</v>
      </c>
      <c r="M5" s="53"/>
      <c r="O5" s="53">
        <v>3</v>
      </c>
      <c r="P5" s="84" t="s">
        <v>208</v>
      </c>
      <c r="Q5" s="54">
        <v>2</v>
      </c>
      <c r="R5" s="54">
        <v>0</v>
      </c>
    </row>
    <row r="6" spans="1:18" s="51" customFormat="1" ht="12" customHeight="1">
      <c r="A6" s="54">
        <v>4</v>
      </c>
      <c r="B6" s="54" t="s">
        <v>183</v>
      </c>
      <c r="C6" s="54"/>
      <c r="D6" s="54">
        <v>1</v>
      </c>
      <c r="F6" s="54">
        <v>4</v>
      </c>
      <c r="G6" s="84" t="s">
        <v>207</v>
      </c>
      <c r="H6" s="54">
        <v>2</v>
      </c>
      <c r="I6" s="54">
        <v>0</v>
      </c>
      <c r="J6" s="54">
        <v>4</v>
      </c>
      <c r="K6" s="54" t="s">
        <v>183</v>
      </c>
      <c r="L6" s="54"/>
      <c r="M6" s="54">
        <v>1</v>
      </c>
      <c r="O6" s="54">
        <v>4</v>
      </c>
      <c r="P6" s="84" t="s">
        <v>207</v>
      </c>
      <c r="Q6" s="54">
        <v>2</v>
      </c>
      <c r="R6" s="54">
        <v>0</v>
      </c>
    </row>
    <row r="7" spans="1:18" s="51" customFormat="1" ht="12" customHeight="1">
      <c r="A7" s="53">
        <v>5</v>
      </c>
      <c r="B7" s="53" t="s">
        <v>184</v>
      </c>
      <c r="C7" s="53">
        <v>3</v>
      </c>
      <c r="D7" s="53"/>
      <c r="F7" s="53">
        <v>5</v>
      </c>
      <c r="G7" s="53" t="s">
        <v>209</v>
      </c>
      <c r="H7" s="53">
        <v>2</v>
      </c>
      <c r="I7" s="53">
        <v>0</v>
      </c>
      <c r="J7" s="53">
        <v>5</v>
      </c>
      <c r="K7" s="53" t="s">
        <v>184</v>
      </c>
      <c r="L7" s="53">
        <v>3</v>
      </c>
      <c r="M7" s="53"/>
      <c r="O7" s="53">
        <v>5</v>
      </c>
      <c r="P7" s="53" t="s">
        <v>209</v>
      </c>
      <c r="Q7" s="53">
        <v>2</v>
      </c>
      <c r="R7" s="53">
        <v>0</v>
      </c>
    </row>
    <row r="8" spans="1:18" s="51" customFormat="1" ht="12" customHeight="1">
      <c r="A8" s="54">
        <v>7</v>
      </c>
      <c r="B8" s="54" t="s">
        <v>179</v>
      </c>
      <c r="C8" s="54">
        <v>3</v>
      </c>
      <c r="D8" s="54"/>
      <c r="F8" s="54">
        <v>6</v>
      </c>
      <c r="G8" s="53" t="s">
        <v>194</v>
      </c>
      <c r="H8" s="53">
        <v>2</v>
      </c>
      <c r="I8" s="53">
        <v>0</v>
      </c>
      <c r="J8" s="54">
        <v>7</v>
      </c>
      <c r="K8" s="54" t="s">
        <v>179</v>
      </c>
      <c r="L8" s="54">
        <v>3</v>
      </c>
      <c r="M8" s="54"/>
      <c r="O8" s="54">
        <v>6</v>
      </c>
      <c r="P8" s="53" t="s">
        <v>194</v>
      </c>
      <c r="Q8" s="53">
        <v>2</v>
      </c>
      <c r="R8" s="53">
        <v>0</v>
      </c>
    </row>
    <row r="9" spans="1:18" s="51" customFormat="1" ht="12" customHeight="1">
      <c r="A9" s="53">
        <v>8</v>
      </c>
      <c r="B9" s="53" t="s">
        <v>180</v>
      </c>
      <c r="C9" s="53"/>
      <c r="D9" s="53">
        <v>1</v>
      </c>
      <c r="F9" s="53">
        <v>7</v>
      </c>
      <c r="G9" s="53" t="s">
        <v>187</v>
      </c>
      <c r="H9" s="53">
        <v>3</v>
      </c>
      <c r="I9" s="53">
        <v>0</v>
      </c>
      <c r="J9" s="53">
        <v>8</v>
      </c>
      <c r="K9" s="53" t="s">
        <v>180</v>
      </c>
      <c r="L9" s="53"/>
      <c r="M9" s="53">
        <v>1</v>
      </c>
      <c r="O9" s="53">
        <v>7</v>
      </c>
      <c r="P9" s="53" t="s">
        <v>187</v>
      </c>
      <c r="Q9" s="53">
        <v>3</v>
      </c>
      <c r="R9" s="53">
        <v>0</v>
      </c>
    </row>
    <row r="10" spans="1:18" s="51" customFormat="1" ht="12" customHeight="1">
      <c r="A10" s="54">
        <v>9</v>
      </c>
      <c r="B10" s="54" t="s">
        <v>181</v>
      </c>
      <c r="C10" s="54">
        <v>3</v>
      </c>
      <c r="D10" s="54"/>
      <c r="F10" s="54">
        <v>8</v>
      </c>
      <c r="G10" s="54" t="s">
        <v>188</v>
      </c>
      <c r="H10" s="54">
        <v>3</v>
      </c>
      <c r="I10" s="54">
        <v>0</v>
      </c>
      <c r="J10" s="54">
        <v>9</v>
      </c>
      <c r="K10" s="54" t="s">
        <v>181</v>
      </c>
      <c r="L10" s="54">
        <v>3</v>
      </c>
      <c r="M10" s="54"/>
      <c r="O10" s="54">
        <v>8</v>
      </c>
      <c r="P10" s="54" t="s">
        <v>188</v>
      </c>
      <c r="Q10" s="54">
        <v>3</v>
      </c>
      <c r="R10" s="54">
        <v>0</v>
      </c>
    </row>
    <row r="11" spans="1:18" s="51" customFormat="1" ht="12" customHeight="1">
      <c r="A11" s="53">
        <v>10</v>
      </c>
      <c r="B11" s="53" t="s">
        <v>163</v>
      </c>
      <c r="C11" s="53"/>
      <c r="D11" s="53">
        <v>1</v>
      </c>
      <c r="F11" s="53">
        <v>9</v>
      </c>
      <c r="G11" s="53" t="s">
        <v>189</v>
      </c>
      <c r="H11" s="53">
        <v>2</v>
      </c>
      <c r="I11" s="53">
        <v>0</v>
      </c>
      <c r="J11" s="53">
        <v>10</v>
      </c>
      <c r="K11" s="53" t="s">
        <v>163</v>
      </c>
      <c r="L11" s="53"/>
      <c r="M11" s="53">
        <v>1</v>
      </c>
      <c r="O11" s="53">
        <v>9</v>
      </c>
      <c r="P11" s="53" t="s">
        <v>189</v>
      </c>
      <c r="Q11" s="53">
        <v>2</v>
      </c>
      <c r="R11" s="53">
        <v>0</v>
      </c>
    </row>
    <row r="12" spans="1:18" s="51" customFormat="1" ht="12" customHeight="1">
      <c r="A12" s="54">
        <v>11</v>
      </c>
      <c r="B12" s="53"/>
      <c r="C12" s="53"/>
      <c r="D12" s="80">
        <f>SUM(C3:D11)</f>
        <v>21</v>
      </c>
      <c r="F12" s="54">
        <v>10</v>
      </c>
      <c r="G12" s="54" t="s">
        <v>192</v>
      </c>
      <c r="H12" s="54">
        <v>0</v>
      </c>
      <c r="I12" s="54">
        <v>1</v>
      </c>
      <c r="J12" s="54">
        <v>11</v>
      </c>
      <c r="K12" s="53"/>
      <c r="L12" s="53"/>
      <c r="M12" s="80">
        <f>SUM(L3:M11)</f>
        <v>21</v>
      </c>
      <c r="O12" s="54">
        <v>10</v>
      </c>
      <c r="P12" s="54" t="s">
        <v>192</v>
      </c>
      <c r="Q12" s="54">
        <v>0</v>
      </c>
      <c r="R12" s="54">
        <v>1</v>
      </c>
    </row>
    <row r="13" spans="1:18" s="51" customFormat="1" ht="12" customHeight="1" thickBot="1">
      <c r="A13" s="65"/>
      <c r="B13" s="65"/>
      <c r="C13" s="55"/>
      <c r="D13" s="56"/>
      <c r="F13" s="53">
        <v>11</v>
      </c>
      <c r="G13" s="53" t="s">
        <v>193</v>
      </c>
      <c r="H13" s="53">
        <v>0</v>
      </c>
      <c r="I13" s="53">
        <v>1</v>
      </c>
      <c r="J13" s="65"/>
      <c r="K13" s="65"/>
      <c r="L13" s="55"/>
      <c r="M13" s="56"/>
      <c r="O13" s="53">
        <v>11</v>
      </c>
      <c r="P13" s="53" t="s">
        <v>193</v>
      </c>
      <c r="Q13" s="53">
        <v>0</v>
      </c>
      <c r="R13" s="53">
        <v>1</v>
      </c>
    </row>
    <row r="14" spans="1:18" s="51" customFormat="1" ht="12" customHeight="1" thickBot="1">
      <c r="A14" s="181" t="s">
        <v>127</v>
      </c>
      <c r="B14" s="182"/>
      <c r="C14" s="182"/>
      <c r="D14" s="183"/>
      <c r="E14" s="56"/>
      <c r="I14" s="80">
        <f>SUM(H3:I13)</f>
        <v>22</v>
      </c>
      <c r="J14" s="179" t="s">
        <v>128</v>
      </c>
      <c r="K14" s="180"/>
      <c r="L14" s="180"/>
      <c r="M14" s="180"/>
      <c r="N14" s="56"/>
      <c r="R14" s="80">
        <f>SUM(Q3:R13)</f>
        <v>22</v>
      </c>
    </row>
    <row r="15" spans="1:18" s="51" customFormat="1" ht="12" customHeight="1" thickBot="1">
      <c r="A15" s="71" t="s">
        <v>125</v>
      </c>
      <c r="B15" s="72" t="s">
        <v>0</v>
      </c>
      <c r="C15" s="72" t="s">
        <v>102</v>
      </c>
      <c r="D15" s="72" t="s">
        <v>103</v>
      </c>
      <c r="E15" s="56"/>
      <c r="J15" s="62" t="s">
        <v>125</v>
      </c>
      <c r="K15" s="62" t="s">
        <v>0</v>
      </c>
      <c r="L15" s="62" t="s">
        <v>102</v>
      </c>
      <c r="M15" s="62" t="s">
        <v>103</v>
      </c>
      <c r="O15" s="52"/>
      <c r="P15" s="52"/>
      <c r="Q15" s="52"/>
      <c r="R15" s="52"/>
    </row>
    <row r="16" spans="1:18" s="51" customFormat="1" ht="12" customHeight="1" thickBot="1">
      <c r="A16" s="53">
        <v>1</v>
      </c>
      <c r="B16" s="53" t="s">
        <v>1</v>
      </c>
      <c r="C16" s="53">
        <v>2</v>
      </c>
      <c r="D16" s="53"/>
      <c r="E16" s="56"/>
      <c r="F16" s="69" t="s">
        <v>129</v>
      </c>
      <c r="G16" s="70"/>
      <c r="H16" s="70"/>
      <c r="I16" s="73"/>
      <c r="J16" s="53">
        <v>1</v>
      </c>
      <c r="K16" s="53" t="s">
        <v>92</v>
      </c>
      <c r="L16" s="53">
        <v>2</v>
      </c>
      <c r="M16" s="53"/>
      <c r="O16" s="179" t="s">
        <v>130</v>
      </c>
      <c r="P16" s="180"/>
      <c r="Q16" s="180"/>
      <c r="R16" s="180"/>
    </row>
    <row r="17" spans="1:18" s="51" customFormat="1" ht="12" customHeight="1">
      <c r="A17" s="54">
        <v>2</v>
      </c>
      <c r="B17" s="54" t="s">
        <v>2</v>
      </c>
      <c r="C17" s="54">
        <v>3</v>
      </c>
      <c r="D17" s="54"/>
      <c r="E17" s="65"/>
      <c r="F17" s="71" t="s">
        <v>125</v>
      </c>
      <c r="G17" s="72" t="s">
        <v>38</v>
      </c>
      <c r="H17" s="72" t="s">
        <v>102</v>
      </c>
      <c r="I17" s="72" t="s">
        <v>103</v>
      </c>
      <c r="J17" s="54">
        <v>2</v>
      </c>
      <c r="K17" s="54" t="s">
        <v>89</v>
      </c>
      <c r="L17" s="54">
        <v>3</v>
      </c>
      <c r="M17" s="54"/>
      <c r="O17" s="57" t="s">
        <v>125</v>
      </c>
      <c r="P17" s="58" t="s">
        <v>38</v>
      </c>
      <c r="Q17" s="58" t="s">
        <v>102</v>
      </c>
      <c r="R17" s="59" t="s">
        <v>103</v>
      </c>
    </row>
    <row r="18" spans="1:18" s="51" customFormat="1" ht="12" customHeight="1">
      <c r="A18" s="53">
        <v>3</v>
      </c>
      <c r="B18" s="53" t="s">
        <v>3</v>
      </c>
      <c r="C18" s="53"/>
      <c r="D18" s="53">
        <v>1</v>
      </c>
      <c r="E18" s="65"/>
      <c r="F18" s="53">
        <v>1</v>
      </c>
      <c r="G18" s="53" t="s">
        <v>114</v>
      </c>
      <c r="H18" s="53">
        <v>2</v>
      </c>
      <c r="I18" s="53"/>
      <c r="J18" s="53">
        <v>3</v>
      </c>
      <c r="K18" s="53" t="s">
        <v>93</v>
      </c>
      <c r="L18" s="53"/>
      <c r="M18" s="53">
        <v>1</v>
      </c>
      <c r="N18" s="52"/>
      <c r="O18" s="53">
        <v>1</v>
      </c>
      <c r="P18" s="53" t="s">
        <v>78</v>
      </c>
      <c r="Q18" s="53">
        <v>3</v>
      </c>
      <c r="R18" s="53"/>
    </row>
    <row r="19" spans="1:18" s="51" customFormat="1" ht="12" customHeight="1">
      <c r="A19" s="54">
        <v>4</v>
      </c>
      <c r="B19" s="54" t="s">
        <v>4</v>
      </c>
      <c r="C19" s="54">
        <v>2</v>
      </c>
      <c r="D19" s="54"/>
      <c r="E19" s="65"/>
      <c r="F19" s="54">
        <v>2</v>
      </c>
      <c r="G19" s="54" t="s">
        <v>20</v>
      </c>
      <c r="H19" s="54"/>
      <c r="I19" s="54">
        <v>1</v>
      </c>
      <c r="J19" s="54">
        <v>4</v>
      </c>
      <c r="K19" s="54" t="s">
        <v>90</v>
      </c>
      <c r="L19" s="54">
        <v>3</v>
      </c>
      <c r="M19" s="54"/>
      <c r="N19" s="52"/>
      <c r="O19" s="54">
        <v>2</v>
      </c>
      <c r="P19" s="54" t="s">
        <v>79</v>
      </c>
      <c r="Q19" s="54">
        <v>2</v>
      </c>
      <c r="R19" s="54"/>
    </row>
    <row r="20" spans="1:18" s="51" customFormat="1" ht="12" customHeight="1">
      <c r="A20" s="53">
        <v>5</v>
      </c>
      <c r="B20" s="53" t="s">
        <v>5</v>
      </c>
      <c r="C20" s="53"/>
      <c r="D20" s="53">
        <v>1</v>
      </c>
      <c r="E20" s="65"/>
      <c r="F20" s="53">
        <v>3</v>
      </c>
      <c r="G20" s="53" t="s">
        <v>115</v>
      </c>
      <c r="H20" s="53">
        <v>2</v>
      </c>
      <c r="I20" s="53"/>
      <c r="J20" s="53">
        <v>5</v>
      </c>
      <c r="K20" s="53" t="s">
        <v>91</v>
      </c>
      <c r="L20" s="53"/>
      <c r="M20" s="53">
        <v>1</v>
      </c>
      <c r="O20" s="53">
        <v>3</v>
      </c>
      <c r="P20" s="53" t="s">
        <v>80</v>
      </c>
      <c r="Q20" s="53">
        <v>2</v>
      </c>
      <c r="R20" s="53"/>
    </row>
    <row r="21" spans="1:18" s="51" customFormat="1" ht="12" customHeight="1">
      <c r="A21" s="54">
        <v>6</v>
      </c>
      <c r="B21" s="54" t="s">
        <v>6</v>
      </c>
      <c r="C21" s="54">
        <v>2</v>
      </c>
      <c r="D21" s="54"/>
      <c r="E21" s="65"/>
      <c r="F21" s="54">
        <v>4</v>
      </c>
      <c r="G21" s="54" t="s">
        <v>39</v>
      </c>
      <c r="H21" s="54">
        <v>2</v>
      </c>
      <c r="I21" s="54"/>
      <c r="J21" s="54">
        <v>6</v>
      </c>
      <c r="K21" s="54" t="s">
        <v>59</v>
      </c>
      <c r="L21" s="54">
        <v>2</v>
      </c>
      <c r="M21" s="54"/>
      <c r="N21" s="52"/>
      <c r="O21" s="54">
        <v>4</v>
      </c>
      <c r="P21" s="54" t="s">
        <v>81</v>
      </c>
      <c r="Q21" s="54">
        <v>2</v>
      </c>
      <c r="R21" s="54"/>
    </row>
    <row r="22" spans="1:18" s="51" customFormat="1" ht="12" customHeight="1">
      <c r="A22" s="53">
        <v>7</v>
      </c>
      <c r="B22" s="53" t="s">
        <v>7</v>
      </c>
      <c r="C22" s="53"/>
      <c r="D22" s="53">
        <v>1</v>
      </c>
      <c r="E22" s="65"/>
      <c r="F22" s="53">
        <v>5</v>
      </c>
      <c r="G22" s="53" t="s">
        <v>40</v>
      </c>
      <c r="H22" s="53">
        <v>3</v>
      </c>
      <c r="I22" s="53">
        <v>1</v>
      </c>
      <c r="J22" s="53">
        <v>7</v>
      </c>
      <c r="K22" s="53" t="s">
        <v>60</v>
      </c>
      <c r="L22" s="53">
        <v>3</v>
      </c>
      <c r="M22" s="53"/>
      <c r="N22" s="52"/>
      <c r="O22" s="53">
        <v>5</v>
      </c>
      <c r="P22" s="53" t="s">
        <v>82</v>
      </c>
      <c r="Q22" s="53">
        <v>2</v>
      </c>
      <c r="R22" s="53"/>
    </row>
    <row r="23" spans="1:18" s="51" customFormat="1" ht="12" customHeight="1">
      <c r="A23" s="54">
        <v>8</v>
      </c>
      <c r="B23" s="54" t="s">
        <v>8</v>
      </c>
      <c r="C23" s="54">
        <v>2</v>
      </c>
      <c r="D23" s="54"/>
      <c r="E23" s="65"/>
      <c r="F23" s="54">
        <v>6</v>
      </c>
      <c r="G23" s="54" t="s">
        <v>116</v>
      </c>
      <c r="H23" s="54"/>
      <c r="I23" s="54">
        <v>2</v>
      </c>
      <c r="J23" s="54">
        <v>8</v>
      </c>
      <c r="K23" s="54" t="s">
        <v>61</v>
      </c>
      <c r="L23" s="54"/>
      <c r="M23" s="54">
        <v>1</v>
      </c>
      <c r="N23" s="52"/>
      <c r="O23" s="54">
        <v>6</v>
      </c>
      <c r="P23" s="54" t="s">
        <v>83</v>
      </c>
      <c r="Q23" s="54">
        <v>2</v>
      </c>
      <c r="R23" s="54"/>
    </row>
    <row r="24" spans="1:18" s="51" customFormat="1" ht="12" customHeight="1">
      <c r="A24" s="53">
        <v>9</v>
      </c>
      <c r="B24" s="53" t="s">
        <v>9</v>
      </c>
      <c r="C24" s="53"/>
      <c r="D24" s="53">
        <v>1</v>
      </c>
      <c r="E24" s="65"/>
      <c r="F24" s="53">
        <v>7</v>
      </c>
      <c r="G24" s="53" t="s">
        <v>106</v>
      </c>
      <c r="H24" s="53"/>
      <c r="I24" s="53"/>
      <c r="J24" s="53">
        <v>9</v>
      </c>
      <c r="K24" s="53" t="s">
        <v>62</v>
      </c>
      <c r="L24" s="53">
        <v>2</v>
      </c>
      <c r="M24" s="53"/>
      <c r="N24" s="52"/>
      <c r="O24" s="53">
        <v>7</v>
      </c>
      <c r="P24" s="53" t="s">
        <v>84</v>
      </c>
      <c r="Q24" s="53">
        <v>2</v>
      </c>
      <c r="R24" s="53"/>
    </row>
    <row r="25" spans="1:18" s="51" customFormat="1" ht="12" customHeight="1">
      <c r="A25" s="54">
        <v>10</v>
      </c>
      <c r="B25" s="54" t="s">
        <v>10</v>
      </c>
      <c r="C25" s="54">
        <v>2</v>
      </c>
      <c r="D25" s="54"/>
      <c r="E25" s="65"/>
      <c r="F25" s="54">
        <v>8</v>
      </c>
      <c r="G25" s="54" t="s">
        <v>41</v>
      </c>
      <c r="H25" s="54">
        <v>2</v>
      </c>
      <c r="I25" s="54"/>
      <c r="J25" s="54">
        <v>10</v>
      </c>
      <c r="K25" s="54" t="s">
        <v>63</v>
      </c>
      <c r="L25" s="54"/>
      <c r="M25" s="54">
        <v>1</v>
      </c>
      <c r="N25" s="52"/>
      <c r="O25" s="54">
        <v>8</v>
      </c>
      <c r="P25" s="54" t="s">
        <v>85</v>
      </c>
      <c r="Q25" s="54">
        <v>2</v>
      </c>
      <c r="R25" s="54"/>
    </row>
    <row r="26" spans="1:18" s="51" customFormat="1" ht="12" customHeight="1">
      <c r="A26" s="53">
        <v>11</v>
      </c>
      <c r="B26" s="53" t="s">
        <v>11</v>
      </c>
      <c r="C26" s="53"/>
      <c r="D26" s="53">
        <v>1</v>
      </c>
      <c r="E26" s="65"/>
      <c r="F26" s="53">
        <v>9</v>
      </c>
      <c r="G26" s="53" t="s">
        <v>42</v>
      </c>
      <c r="H26" s="53">
        <v>2</v>
      </c>
      <c r="I26" s="53"/>
      <c r="J26" s="53">
        <v>11</v>
      </c>
      <c r="K26" s="53" t="s">
        <v>64</v>
      </c>
      <c r="L26" s="53">
        <v>1</v>
      </c>
      <c r="M26" s="53">
        <v>1</v>
      </c>
      <c r="N26" s="52"/>
      <c r="O26" s="53">
        <v>9</v>
      </c>
      <c r="P26" s="53" t="s">
        <v>105</v>
      </c>
      <c r="Q26" s="53">
        <v>2</v>
      </c>
      <c r="R26" s="53"/>
    </row>
    <row r="27" spans="1:18" s="51" customFormat="1" ht="12" customHeight="1">
      <c r="A27" s="54">
        <v>12</v>
      </c>
      <c r="B27" s="54" t="s">
        <v>13</v>
      </c>
      <c r="C27" s="54">
        <v>2</v>
      </c>
      <c r="D27" s="54"/>
      <c r="E27" s="65"/>
      <c r="F27" s="54">
        <v>10</v>
      </c>
      <c r="G27" s="54" t="s">
        <v>43</v>
      </c>
      <c r="H27" s="54">
        <v>2</v>
      </c>
      <c r="I27" s="54"/>
      <c r="J27" s="54">
        <v>12</v>
      </c>
      <c r="K27" s="54" t="s">
        <v>65</v>
      </c>
      <c r="L27" s="54">
        <v>2</v>
      </c>
      <c r="M27" s="54"/>
      <c r="N27" s="52"/>
      <c r="O27" s="54">
        <v>10</v>
      </c>
      <c r="P27" s="54" t="s">
        <v>106</v>
      </c>
      <c r="Q27" s="54">
        <v>2</v>
      </c>
      <c r="R27" s="54"/>
    </row>
    <row r="28" spans="1:18" s="51" customFormat="1" ht="12" customHeight="1">
      <c r="A28" s="53">
        <v>13</v>
      </c>
      <c r="B28" s="53" t="s">
        <v>12</v>
      </c>
      <c r="C28" s="53"/>
      <c r="D28" s="53">
        <v>1</v>
      </c>
      <c r="E28" s="65"/>
      <c r="F28" s="53">
        <v>11</v>
      </c>
      <c r="G28" s="53" t="s">
        <v>44</v>
      </c>
      <c r="H28" s="53">
        <v>2</v>
      </c>
      <c r="I28" s="53"/>
      <c r="J28" s="53">
        <v>13</v>
      </c>
      <c r="K28" s="53" t="s">
        <v>66</v>
      </c>
      <c r="L28" s="53"/>
      <c r="M28" s="53">
        <v>1</v>
      </c>
      <c r="N28" s="52"/>
      <c r="O28" s="53">
        <v>11</v>
      </c>
      <c r="P28" s="53" t="s">
        <v>44</v>
      </c>
      <c r="Q28" s="53">
        <v>2</v>
      </c>
      <c r="R28" s="53"/>
    </row>
    <row r="29" spans="1:18" s="51" customFormat="1" ht="12" customHeight="1">
      <c r="A29" s="54">
        <v>14</v>
      </c>
      <c r="B29" s="54" t="s">
        <v>14</v>
      </c>
      <c r="C29" s="54">
        <v>2</v>
      </c>
      <c r="D29" s="54"/>
      <c r="E29" s="65"/>
      <c r="F29" s="54">
        <v>12</v>
      </c>
      <c r="G29" s="54" t="s">
        <v>45</v>
      </c>
      <c r="H29" s="54">
        <v>2</v>
      </c>
      <c r="I29" s="54"/>
      <c r="J29" s="54">
        <v>14</v>
      </c>
      <c r="K29" s="54" t="s">
        <v>67</v>
      </c>
      <c r="L29" s="54">
        <v>3</v>
      </c>
      <c r="M29" s="54"/>
      <c r="N29" s="52"/>
      <c r="O29" s="54">
        <v>12</v>
      </c>
      <c r="P29" s="54" t="s">
        <v>87</v>
      </c>
      <c r="Q29" s="54">
        <v>2</v>
      </c>
      <c r="R29" s="54"/>
    </row>
    <row r="30" spans="1:18" s="51" customFormat="1" ht="12" customHeight="1">
      <c r="A30" s="53">
        <v>15</v>
      </c>
      <c r="B30" s="53" t="s">
        <v>15</v>
      </c>
      <c r="C30" s="53">
        <v>2</v>
      </c>
      <c r="D30" s="53"/>
      <c r="E30" s="65"/>
      <c r="F30" s="53">
        <v>13</v>
      </c>
      <c r="G30" s="53" t="s">
        <v>46</v>
      </c>
      <c r="H30" s="53">
        <v>2</v>
      </c>
      <c r="I30" s="53"/>
      <c r="J30" s="53">
        <v>15</v>
      </c>
      <c r="K30" s="53" t="s">
        <v>68</v>
      </c>
      <c r="L30" s="53"/>
      <c r="M30" s="53">
        <v>1</v>
      </c>
      <c r="N30" s="52"/>
      <c r="O30" s="53">
        <v>13</v>
      </c>
      <c r="P30" s="53" t="s">
        <v>86</v>
      </c>
      <c r="Q30" s="53">
        <v>2</v>
      </c>
      <c r="R30" s="53"/>
    </row>
    <row r="31" spans="1:18" s="51" customFormat="1" ht="12" customHeight="1">
      <c r="A31" s="54">
        <v>16</v>
      </c>
      <c r="B31" s="54" t="s">
        <v>16</v>
      </c>
      <c r="C31" s="54">
        <v>2</v>
      </c>
      <c r="D31" s="54"/>
      <c r="E31" s="65"/>
      <c r="F31" s="54">
        <v>14</v>
      </c>
      <c r="G31" s="54" t="s">
        <v>47</v>
      </c>
      <c r="H31" s="54">
        <v>2</v>
      </c>
      <c r="I31" s="54"/>
      <c r="J31" s="54">
        <v>16</v>
      </c>
      <c r="K31" s="54" t="s">
        <v>69</v>
      </c>
      <c r="L31" s="54">
        <v>2</v>
      </c>
      <c r="M31" s="54"/>
      <c r="N31" s="52"/>
      <c r="O31" s="54">
        <v>14</v>
      </c>
      <c r="P31" s="54" t="s">
        <v>88</v>
      </c>
      <c r="Q31" s="54">
        <v>2</v>
      </c>
      <c r="R31" s="54"/>
    </row>
    <row r="32" spans="1:18" s="51" customFormat="1" ht="12" customHeight="1">
      <c r="A32" s="53">
        <v>17</v>
      </c>
      <c r="B32" s="53" t="s">
        <v>17</v>
      </c>
      <c r="C32" s="53"/>
      <c r="D32" s="53">
        <v>1</v>
      </c>
      <c r="E32" s="65"/>
      <c r="F32" s="53">
        <v>15</v>
      </c>
      <c r="G32" s="53" t="s">
        <v>117</v>
      </c>
      <c r="H32" s="53">
        <v>2</v>
      </c>
      <c r="I32" s="53"/>
      <c r="J32" s="53">
        <v>17</v>
      </c>
      <c r="K32" s="53" t="s">
        <v>70</v>
      </c>
      <c r="L32" s="53"/>
      <c r="M32" s="53">
        <v>1</v>
      </c>
      <c r="N32" s="52"/>
      <c r="O32" s="53">
        <v>15</v>
      </c>
      <c r="P32" s="53" t="s">
        <v>57</v>
      </c>
      <c r="Q32" s="53">
        <v>2</v>
      </c>
      <c r="R32" s="53"/>
    </row>
    <row r="33" spans="1:18" s="51" customFormat="1" ht="12" customHeight="1">
      <c r="A33" s="54">
        <v>18</v>
      </c>
      <c r="B33" s="54" t="s">
        <v>18</v>
      </c>
      <c r="C33" s="54">
        <v>2</v>
      </c>
      <c r="D33" s="54"/>
      <c r="E33" s="65"/>
      <c r="F33" s="54">
        <v>16</v>
      </c>
      <c r="G33" s="54" t="s">
        <v>48</v>
      </c>
      <c r="H33" s="54">
        <v>2</v>
      </c>
      <c r="I33" s="54"/>
      <c r="J33" s="54">
        <v>18</v>
      </c>
      <c r="K33" s="54" t="s">
        <v>94</v>
      </c>
      <c r="L33" s="54">
        <v>2</v>
      </c>
      <c r="M33" s="54"/>
      <c r="N33" s="52"/>
      <c r="O33" s="54">
        <v>16</v>
      </c>
      <c r="P33" s="54" t="s">
        <v>107</v>
      </c>
      <c r="Q33" s="54">
        <v>2</v>
      </c>
      <c r="R33" s="54"/>
    </row>
    <row r="34" spans="1:18" s="51" customFormat="1" ht="12" customHeight="1">
      <c r="A34" s="53">
        <v>19</v>
      </c>
      <c r="B34" s="53" t="s">
        <v>19</v>
      </c>
      <c r="C34" s="53"/>
      <c r="D34" s="53">
        <v>1</v>
      </c>
      <c r="E34" s="65"/>
      <c r="F34" s="53">
        <v>17</v>
      </c>
      <c r="G34" s="53" t="s">
        <v>49</v>
      </c>
      <c r="H34" s="53">
        <v>2</v>
      </c>
      <c r="I34" s="53"/>
      <c r="J34" s="53">
        <v>19</v>
      </c>
      <c r="K34" s="53" t="s">
        <v>95</v>
      </c>
      <c r="L34" s="53">
        <v>2</v>
      </c>
      <c r="M34" s="53"/>
      <c r="N34" s="52"/>
      <c r="O34" s="53">
        <v>17</v>
      </c>
      <c r="P34" s="53" t="s">
        <v>108</v>
      </c>
      <c r="Q34" s="53">
        <v>2</v>
      </c>
      <c r="R34" s="53"/>
    </row>
    <row r="35" spans="1:18" s="51" customFormat="1" ht="12" customHeight="1">
      <c r="A35" s="54">
        <v>20</v>
      </c>
      <c r="B35" s="54" t="s">
        <v>58</v>
      </c>
      <c r="C35" s="54">
        <v>2</v>
      </c>
      <c r="D35" s="54"/>
      <c r="E35" s="65"/>
      <c r="F35" s="54">
        <v>18</v>
      </c>
      <c r="G35" s="54" t="s">
        <v>50</v>
      </c>
      <c r="H35" s="54">
        <v>2</v>
      </c>
      <c r="I35" s="54"/>
      <c r="J35" s="54">
        <v>20</v>
      </c>
      <c r="K35" s="54" t="s">
        <v>96</v>
      </c>
      <c r="L35" s="54">
        <v>3</v>
      </c>
      <c r="M35" s="54"/>
      <c r="N35" s="52"/>
      <c r="O35" s="54">
        <v>18</v>
      </c>
      <c r="P35" s="54" t="s">
        <v>109</v>
      </c>
      <c r="Q35" s="54">
        <v>2</v>
      </c>
      <c r="R35" s="54"/>
    </row>
    <row r="36" spans="1:18" s="51" customFormat="1" ht="12" customHeight="1">
      <c r="A36" s="53">
        <v>21</v>
      </c>
      <c r="B36" s="53" t="s">
        <v>126</v>
      </c>
      <c r="C36" s="53"/>
      <c r="D36" s="53">
        <v>1</v>
      </c>
      <c r="E36" s="65"/>
      <c r="F36" s="53">
        <v>19</v>
      </c>
      <c r="G36" s="53" t="s">
        <v>51</v>
      </c>
      <c r="H36" s="53">
        <v>2</v>
      </c>
      <c r="I36" s="53"/>
      <c r="J36" s="53">
        <v>21</v>
      </c>
      <c r="K36" s="53" t="s">
        <v>97</v>
      </c>
      <c r="L36" s="53"/>
      <c r="M36" s="53">
        <v>1</v>
      </c>
      <c r="N36" s="52"/>
      <c r="O36" s="53">
        <v>19</v>
      </c>
      <c r="P36" s="53"/>
      <c r="Q36" s="53">
        <f>SUM(Q18:Q35)</f>
        <v>37</v>
      </c>
      <c r="R36" s="53"/>
    </row>
    <row r="37" spans="1:18" s="51" customFormat="1" ht="12" customHeight="1">
      <c r="A37" s="54">
        <v>22</v>
      </c>
      <c r="B37" s="54" t="s">
        <v>110</v>
      </c>
      <c r="C37" s="54">
        <v>1</v>
      </c>
      <c r="D37" s="54">
        <v>1</v>
      </c>
      <c r="E37" s="65"/>
      <c r="F37" s="54">
        <v>20</v>
      </c>
      <c r="G37" s="54" t="s">
        <v>52</v>
      </c>
      <c r="H37" s="54">
        <v>2</v>
      </c>
      <c r="I37" s="54">
        <v>1</v>
      </c>
      <c r="J37" s="54">
        <v>22</v>
      </c>
      <c r="K37" s="54" t="s">
        <v>71</v>
      </c>
      <c r="L37" s="54">
        <v>3</v>
      </c>
      <c r="M37" s="54"/>
      <c r="N37" s="52"/>
      <c r="O37" s="52"/>
      <c r="P37" s="52"/>
      <c r="Q37" s="52"/>
      <c r="R37" s="80">
        <v>12</v>
      </c>
    </row>
    <row r="38" spans="1:18" s="51" customFormat="1" ht="12" customHeight="1">
      <c r="A38" s="53">
        <v>23</v>
      </c>
      <c r="B38" s="53" t="s">
        <v>111</v>
      </c>
      <c r="C38" s="53">
        <v>2</v>
      </c>
      <c r="D38" s="53"/>
      <c r="E38" s="65"/>
      <c r="F38" s="53">
        <v>21</v>
      </c>
      <c r="G38" s="53" t="s">
        <v>53</v>
      </c>
      <c r="H38" s="53"/>
      <c r="I38" s="53"/>
      <c r="J38" s="53">
        <v>23</v>
      </c>
      <c r="K38" s="53" t="s">
        <v>22</v>
      </c>
      <c r="L38" s="53"/>
      <c r="M38" s="53">
        <v>1</v>
      </c>
      <c r="N38" s="52"/>
      <c r="O38" s="52"/>
      <c r="P38" s="60"/>
      <c r="Q38" s="61"/>
      <c r="R38" s="61"/>
    </row>
    <row r="39" spans="1:18" s="51" customFormat="1" ht="12" customHeight="1">
      <c r="A39" s="54">
        <v>24</v>
      </c>
      <c r="B39" s="54" t="s">
        <v>112</v>
      </c>
      <c r="C39" s="54">
        <v>3</v>
      </c>
      <c r="D39" s="54"/>
      <c r="E39" s="65"/>
      <c r="F39" s="54">
        <v>22</v>
      </c>
      <c r="G39" s="54" t="s">
        <v>54</v>
      </c>
      <c r="H39" s="54">
        <v>2</v>
      </c>
      <c r="I39" s="54"/>
      <c r="J39" s="54">
        <v>24</v>
      </c>
      <c r="K39" s="54" t="s">
        <v>72</v>
      </c>
      <c r="L39" s="54">
        <v>3</v>
      </c>
      <c r="M39" s="54"/>
      <c r="N39" s="52"/>
      <c r="O39" s="52"/>
      <c r="P39" s="60"/>
      <c r="Q39" s="61"/>
      <c r="R39" s="61"/>
    </row>
    <row r="40" spans="1:18" s="51" customFormat="1" ht="12" customHeight="1">
      <c r="A40" s="53">
        <v>25</v>
      </c>
      <c r="B40" s="53" t="s">
        <v>113</v>
      </c>
      <c r="C40" s="53"/>
      <c r="D40" s="53">
        <v>1</v>
      </c>
      <c r="E40" s="65"/>
      <c r="F40" s="53">
        <v>23</v>
      </c>
      <c r="G40" s="53" t="s">
        <v>55</v>
      </c>
      <c r="H40" s="53">
        <v>2</v>
      </c>
      <c r="I40" s="53"/>
      <c r="J40" s="53">
        <v>25</v>
      </c>
      <c r="K40" s="53" t="s">
        <v>24</v>
      </c>
      <c r="L40" s="53"/>
      <c r="M40" s="53">
        <v>1</v>
      </c>
      <c r="N40" s="52"/>
      <c r="O40" s="52"/>
      <c r="P40" s="60"/>
      <c r="Q40" s="61"/>
      <c r="R40" s="61"/>
    </row>
    <row r="41" spans="1:18" s="51" customFormat="1" ht="12" customHeight="1">
      <c r="A41" s="54">
        <v>26</v>
      </c>
      <c r="B41" s="54" t="s">
        <v>21</v>
      </c>
      <c r="C41" s="54">
        <v>3</v>
      </c>
      <c r="D41" s="54"/>
      <c r="E41" s="65"/>
      <c r="F41" s="54">
        <v>24</v>
      </c>
      <c r="G41" s="54" t="s">
        <v>56</v>
      </c>
      <c r="H41" s="54">
        <v>2</v>
      </c>
      <c r="I41" s="54">
        <v>1</v>
      </c>
      <c r="J41" s="54">
        <v>26</v>
      </c>
      <c r="K41" s="54" t="s">
        <v>25</v>
      </c>
      <c r="L41" s="54">
        <v>3</v>
      </c>
      <c r="M41" s="54"/>
      <c r="N41" s="52"/>
      <c r="O41" s="52"/>
      <c r="P41" s="60"/>
      <c r="Q41" s="61"/>
      <c r="R41" s="61"/>
    </row>
    <row r="42" spans="1:18" s="51" customFormat="1" ht="12" customHeight="1">
      <c r="A42" s="53">
        <v>27</v>
      </c>
      <c r="B42" s="53" t="s">
        <v>22</v>
      </c>
      <c r="C42" s="53"/>
      <c r="D42" s="53">
        <v>1</v>
      </c>
      <c r="E42" s="65"/>
      <c r="F42" s="53">
        <v>25</v>
      </c>
      <c r="G42" s="53" t="s">
        <v>118</v>
      </c>
      <c r="H42" s="53"/>
      <c r="I42" s="53"/>
      <c r="J42" s="53">
        <v>27</v>
      </c>
      <c r="K42" s="53" t="s">
        <v>26</v>
      </c>
      <c r="L42" s="53"/>
      <c r="M42" s="53">
        <v>1</v>
      </c>
      <c r="N42" s="52"/>
      <c r="O42" s="52"/>
      <c r="P42" s="60"/>
      <c r="Q42" s="61"/>
      <c r="R42" s="61"/>
    </row>
    <row r="43" spans="1:18" s="51" customFormat="1" ht="12" customHeight="1">
      <c r="A43" s="54">
        <v>28</v>
      </c>
      <c r="B43" s="54" t="s">
        <v>23</v>
      </c>
      <c r="C43" s="54">
        <v>3</v>
      </c>
      <c r="D43" s="54"/>
      <c r="E43" s="65"/>
      <c r="F43" s="54">
        <v>26</v>
      </c>
      <c r="G43" s="54" t="s">
        <v>119</v>
      </c>
      <c r="H43" s="54">
        <v>2</v>
      </c>
      <c r="I43" s="54"/>
      <c r="J43" s="54">
        <v>28</v>
      </c>
      <c r="K43" s="54" t="s">
        <v>27</v>
      </c>
      <c r="L43" s="54">
        <v>3</v>
      </c>
      <c r="M43" s="54"/>
      <c r="N43" s="52"/>
      <c r="O43" s="52"/>
      <c r="P43" s="60"/>
      <c r="Q43" s="61"/>
      <c r="R43" s="61"/>
    </row>
    <row r="44" spans="1:18" s="51" customFormat="1" ht="12" customHeight="1">
      <c r="A44" s="53">
        <v>29</v>
      </c>
      <c r="B44" s="53" t="s">
        <v>24</v>
      </c>
      <c r="C44" s="53"/>
      <c r="D44" s="53">
        <v>1</v>
      </c>
      <c r="E44" s="65"/>
      <c r="F44" s="53">
        <v>27</v>
      </c>
      <c r="G44" s="53" t="s">
        <v>120</v>
      </c>
      <c r="H44" s="53">
        <v>2</v>
      </c>
      <c r="I44" s="53"/>
      <c r="J44" s="53">
        <v>29</v>
      </c>
      <c r="K44" s="53" t="s">
        <v>28</v>
      </c>
      <c r="L44" s="53"/>
      <c r="M44" s="53">
        <v>1</v>
      </c>
      <c r="N44" s="52"/>
      <c r="O44" s="52"/>
      <c r="P44" s="52"/>
      <c r="Q44" s="52"/>
    </row>
    <row r="45" spans="1:18" s="51" customFormat="1" ht="12" customHeight="1">
      <c r="A45" s="54">
        <v>30</v>
      </c>
      <c r="B45" s="54" t="s">
        <v>25</v>
      </c>
      <c r="C45" s="54">
        <v>3</v>
      </c>
      <c r="D45" s="54"/>
      <c r="E45" s="65"/>
      <c r="F45" s="54">
        <v>28</v>
      </c>
      <c r="G45" s="54" t="s">
        <v>124</v>
      </c>
      <c r="H45" s="54">
        <v>2</v>
      </c>
      <c r="I45" s="54"/>
      <c r="J45" s="54">
        <v>30</v>
      </c>
      <c r="K45" s="54" t="s">
        <v>73</v>
      </c>
      <c r="L45" s="54">
        <v>3</v>
      </c>
      <c r="M45" s="54"/>
      <c r="N45" s="52"/>
      <c r="O45" s="52"/>
      <c r="P45" s="52"/>
      <c r="Q45" s="52"/>
    </row>
    <row r="46" spans="1:18" s="51" customFormat="1" ht="12" customHeight="1">
      <c r="A46" s="53">
        <v>31</v>
      </c>
      <c r="B46" s="53" t="s">
        <v>26</v>
      </c>
      <c r="C46" s="53"/>
      <c r="D46" s="53">
        <v>1</v>
      </c>
      <c r="E46" s="65"/>
      <c r="F46" s="53">
        <v>29</v>
      </c>
      <c r="G46" s="53" t="s">
        <v>121</v>
      </c>
      <c r="H46" s="53">
        <v>2</v>
      </c>
      <c r="I46" s="53"/>
      <c r="J46" s="53">
        <v>31</v>
      </c>
      <c r="K46" s="53" t="s">
        <v>74</v>
      </c>
      <c r="L46" s="53"/>
      <c r="M46" s="53">
        <v>1</v>
      </c>
      <c r="N46" s="52"/>
      <c r="O46" s="52"/>
      <c r="P46" s="52"/>
      <c r="Q46" s="52"/>
    </row>
    <row r="47" spans="1:18" s="51" customFormat="1" ht="12" customHeight="1">
      <c r="A47" s="54">
        <v>32</v>
      </c>
      <c r="B47" s="54" t="s">
        <v>27</v>
      </c>
      <c r="C47" s="54">
        <v>3</v>
      </c>
      <c r="D47" s="54"/>
      <c r="E47" s="65"/>
      <c r="F47" s="54">
        <v>30</v>
      </c>
      <c r="G47" s="54" t="s">
        <v>122</v>
      </c>
      <c r="H47" s="54">
        <v>2</v>
      </c>
      <c r="I47" s="54"/>
      <c r="J47" s="54">
        <v>32</v>
      </c>
      <c r="K47" s="54" t="s">
        <v>75</v>
      </c>
      <c r="L47" s="54">
        <v>2</v>
      </c>
      <c r="M47" s="54"/>
      <c r="N47" s="52"/>
      <c r="O47" s="52"/>
      <c r="P47" s="52"/>
      <c r="Q47" s="52"/>
    </row>
    <row r="48" spans="1:18" s="51" customFormat="1" ht="12" customHeight="1">
      <c r="A48" s="53">
        <v>33</v>
      </c>
      <c r="B48" s="53" t="s">
        <v>28</v>
      </c>
      <c r="C48" s="53"/>
      <c r="D48" s="53">
        <v>1</v>
      </c>
      <c r="E48" s="65"/>
      <c r="F48" s="53">
        <v>31</v>
      </c>
      <c r="G48" s="53" t="s">
        <v>88</v>
      </c>
      <c r="H48" s="53">
        <v>2</v>
      </c>
      <c r="I48" s="53"/>
      <c r="J48" s="53">
        <v>33</v>
      </c>
      <c r="K48" s="53" t="s">
        <v>76</v>
      </c>
      <c r="L48" s="53"/>
      <c r="M48" s="53">
        <v>1</v>
      </c>
      <c r="N48" s="52"/>
      <c r="O48" s="52"/>
      <c r="P48" s="52"/>
      <c r="Q48" s="52"/>
    </row>
    <row r="49" spans="1:18" s="51" customFormat="1" ht="12" customHeight="1">
      <c r="A49" s="54">
        <v>34</v>
      </c>
      <c r="B49" s="54" t="s">
        <v>29</v>
      </c>
      <c r="C49" s="54">
        <v>3</v>
      </c>
      <c r="D49" s="54"/>
      <c r="E49" s="65"/>
      <c r="F49" s="54">
        <v>32</v>
      </c>
      <c r="G49" s="54" t="s">
        <v>87</v>
      </c>
      <c r="H49" s="54">
        <v>2</v>
      </c>
      <c r="I49" s="54"/>
      <c r="J49" s="54">
        <v>34</v>
      </c>
      <c r="K49" s="54" t="s">
        <v>33</v>
      </c>
      <c r="L49" s="54">
        <v>3</v>
      </c>
      <c r="M49" s="54"/>
      <c r="N49" s="52"/>
      <c r="O49" s="52"/>
      <c r="P49" s="52"/>
      <c r="Q49" s="52"/>
    </row>
    <row r="50" spans="1:18" s="51" customFormat="1" ht="12" customHeight="1">
      <c r="A50" s="53">
        <v>35</v>
      </c>
      <c r="B50" s="53" t="s">
        <v>30</v>
      </c>
      <c r="C50" s="53"/>
      <c r="D50" s="53">
        <v>1</v>
      </c>
      <c r="E50" s="65"/>
      <c r="F50" s="53">
        <v>33</v>
      </c>
      <c r="G50" s="53" t="s">
        <v>123</v>
      </c>
      <c r="H50" s="53">
        <v>2</v>
      </c>
      <c r="I50" s="53"/>
      <c r="J50" s="53">
        <v>35</v>
      </c>
      <c r="K50" s="53" t="s">
        <v>34</v>
      </c>
      <c r="L50" s="53"/>
      <c r="M50" s="53">
        <v>1</v>
      </c>
      <c r="N50" s="52"/>
      <c r="O50" s="52"/>
      <c r="P50" s="52"/>
      <c r="Q50" s="52"/>
    </row>
    <row r="51" spans="1:18" s="51" customFormat="1" ht="12" customHeight="1">
      <c r="A51" s="54">
        <v>36</v>
      </c>
      <c r="B51" s="54" t="s">
        <v>31</v>
      </c>
      <c r="C51" s="54">
        <v>3</v>
      </c>
      <c r="D51" s="54"/>
      <c r="E51" s="65"/>
      <c r="F51" s="54">
        <v>34</v>
      </c>
      <c r="G51" s="54" t="s">
        <v>57</v>
      </c>
      <c r="H51" s="54">
        <v>2</v>
      </c>
      <c r="I51" s="54"/>
      <c r="J51" s="54">
        <v>36</v>
      </c>
      <c r="K51" s="54" t="s">
        <v>35</v>
      </c>
      <c r="L51" s="54">
        <v>3</v>
      </c>
      <c r="M51" s="54"/>
      <c r="N51" s="52"/>
      <c r="O51" s="52"/>
      <c r="P51" s="52"/>
      <c r="Q51" s="52"/>
    </row>
    <row r="52" spans="1:18" s="51" customFormat="1" ht="12" customHeight="1">
      <c r="A52" s="53">
        <v>37</v>
      </c>
      <c r="B52" s="53" t="s">
        <v>32</v>
      </c>
      <c r="C52" s="53"/>
      <c r="D52" s="53">
        <v>1</v>
      </c>
      <c r="E52" s="65"/>
      <c r="F52" s="53">
        <v>35</v>
      </c>
      <c r="G52" s="53"/>
      <c r="H52" s="53">
        <f>SUM(H18:H51)</f>
        <v>59</v>
      </c>
      <c r="I52" s="53">
        <f>SUM(I18:I51)</f>
        <v>6</v>
      </c>
      <c r="J52" s="53">
        <v>37</v>
      </c>
      <c r="K52" s="53" t="s">
        <v>36</v>
      </c>
      <c r="L52" s="53">
        <v>3</v>
      </c>
      <c r="M52" s="53"/>
      <c r="N52" s="52"/>
      <c r="O52" s="52"/>
      <c r="P52" s="52"/>
      <c r="Q52" s="52"/>
    </row>
    <row r="53" spans="1:18" s="51" customFormat="1" ht="12" customHeight="1">
      <c r="A53" s="54">
        <v>38</v>
      </c>
      <c r="B53" s="54" t="s">
        <v>33</v>
      </c>
      <c r="C53" s="54">
        <v>3</v>
      </c>
      <c r="D53" s="54"/>
      <c r="E53" s="65"/>
      <c r="I53" s="80">
        <v>10</v>
      </c>
      <c r="J53" s="54">
        <v>38</v>
      </c>
      <c r="K53" s="54" t="s">
        <v>98</v>
      </c>
      <c r="L53" s="54">
        <v>3</v>
      </c>
      <c r="M53" s="54"/>
      <c r="N53" s="52"/>
      <c r="O53" s="52"/>
      <c r="P53" s="52"/>
      <c r="Q53" s="52"/>
    </row>
    <row r="54" spans="1:18" s="51" customFormat="1" ht="12" customHeight="1">
      <c r="A54" s="53">
        <v>39</v>
      </c>
      <c r="B54" s="53" t="s">
        <v>34</v>
      </c>
      <c r="C54" s="53"/>
      <c r="D54" s="53">
        <v>1</v>
      </c>
      <c r="E54" s="65"/>
      <c r="J54" s="53">
        <v>39</v>
      </c>
      <c r="K54" s="53" t="s">
        <v>77</v>
      </c>
      <c r="L54" s="53">
        <v>2</v>
      </c>
      <c r="M54" s="53"/>
      <c r="N54" s="52"/>
      <c r="O54" s="52"/>
      <c r="P54" s="52"/>
      <c r="Q54" s="52"/>
    </row>
    <row r="55" spans="1:18" s="51" customFormat="1" ht="12" customHeight="1">
      <c r="A55" s="54">
        <v>40</v>
      </c>
      <c r="B55" s="54" t="s">
        <v>35</v>
      </c>
      <c r="C55" s="54">
        <v>3</v>
      </c>
      <c r="D55" s="54"/>
      <c r="E55" s="65"/>
      <c r="J55" s="54">
        <v>40</v>
      </c>
      <c r="K55" s="54" t="s">
        <v>99</v>
      </c>
      <c r="L55" s="54"/>
      <c r="M55" s="54">
        <v>1</v>
      </c>
      <c r="N55" s="52"/>
      <c r="O55" s="52"/>
      <c r="P55" s="52"/>
      <c r="Q55" s="52"/>
    </row>
    <row r="56" spans="1:18" s="51" customFormat="1" ht="12" customHeight="1" thickBot="1">
      <c r="A56" s="53">
        <v>41</v>
      </c>
      <c r="B56" s="53" t="s">
        <v>36</v>
      </c>
      <c r="C56" s="53">
        <v>3</v>
      </c>
      <c r="D56" s="53"/>
      <c r="E56" s="65"/>
      <c r="J56" s="74">
        <v>41</v>
      </c>
      <c r="K56" s="74" t="s">
        <v>100</v>
      </c>
      <c r="L56" s="74">
        <v>2</v>
      </c>
      <c r="M56" s="74"/>
      <c r="N56" s="52"/>
      <c r="O56" s="52"/>
      <c r="P56" s="52"/>
      <c r="Q56" s="52"/>
    </row>
    <row r="57" spans="1:18" s="51" customFormat="1" ht="12" customHeight="1" thickBot="1">
      <c r="A57" s="53">
        <v>42</v>
      </c>
      <c r="B57" s="53" t="s">
        <v>98</v>
      </c>
      <c r="C57" s="53">
        <v>3</v>
      </c>
      <c r="D57" s="53"/>
      <c r="E57" s="65"/>
      <c r="G57" s="86"/>
      <c r="J57" s="81" t="s">
        <v>147</v>
      </c>
      <c r="K57" s="82" t="s">
        <v>146</v>
      </c>
      <c r="L57" s="82">
        <v>2</v>
      </c>
      <c r="M57" s="83"/>
      <c r="N57" s="52"/>
      <c r="O57" s="52"/>
      <c r="P57" s="52"/>
      <c r="Q57" s="52"/>
    </row>
    <row r="58" spans="1:18" s="51" customFormat="1" ht="12" customHeight="1" thickBot="1">
      <c r="A58" s="54">
        <v>43</v>
      </c>
      <c r="B58" s="54" t="s">
        <v>37</v>
      </c>
      <c r="C58" s="54">
        <v>2</v>
      </c>
      <c r="D58" s="54"/>
      <c r="E58" s="65"/>
      <c r="G58" s="87"/>
      <c r="J58" s="75"/>
      <c r="K58" s="75"/>
      <c r="L58" s="75">
        <f>SUM(L16:L56)</f>
        <v>63</v>
      </c>
      <c r="M58" s="75">
        <f>SUM(M16:M57)</f>
        <v>17</v>
      </c>
      <c r="N58" s="52"/>
      <c r="O58" s="52"/>
      <c r="P58" s="52"/>
      <c r="Q58" s="52"/>
    </row>
    <row r="59" spans="1:18" s="51" customFormat="1" ht="12" customHeight="1" thickBot="1">
      <c r="A59" s="74">
        <v>44</v>
      </c>
      <c r="B59" s="74" t="s">
        <v>99</v>
      </c>
      <c r="C59" s="74"/>
      <c r="D59" s="74">
        <v>1</v>
      </c>
      <c r="G59" s="86"/>
      <c r="M59" s="80">
        <f>SUM(L58:M58,L57)</f>
        <v>82</v>
      </c>
      <c r="N59" s="52"/>
      <c r="O59" s="52"/>
      <c r="P59" s="52"/>
      <c r="Q59" s="52"/>
    </row>
    <row r="60" spans="1:18" s="51" customFormat="1" ht="12" customHeight="1" thickBot="1">
      <c r="A60" s="77" t="s">
        <v>147</v>
      </c>
      <c r="B60" s="78" t="s">
        <v>146</v>
      </c>
      <c r="C60" s="78">
        <v>2</v>
      </c>
      <c r="D60" s="79"/>
      <c r="F60"/>
      <c r="G60" s="87"/>
      <c r="H60"/>
      <c r="I60"/>
      <c r="N60" s="52"/>
      <c r="O60" s="52"/>
      <c r="P60" s="52"/>
      <c r="Q60" s="52"/>
    </row>
    <row r="61" spans="1:18" s="51" customFormat="1" ht="12" customHeight="1" thickBot="1">
      <c r="A61" s="75"/>
      <c r="B61" s="75"/>
      <c r="C61" s="76">
        <f>SUM(C16:C60)</f>
        <v>65</v>
      </c>
      <c r="D61" s="76">
        <f>SUM(D16:D59)</f>
        <v>19</v>
      </c>
      <c r="F61"/>
      <c r="G61" s="86" t="s">
        <v>195</v>
      </c>
      <c r="H61"/>
      <c r="I61"/>
      <c r="J61"/>
      <c r="K61"/>
      <c r="L61"/>
      <c r="N61" s="52"/>
      <c r="O61" s="52"/>
      <c r="P61" s="52"/>
      <c r="Q61" s="52"/>
    </row>
    <row r="62" spans="1:18" s="51" customFormat="1" ht="12" customHeight="1" thickBot="1">
      <c r="D62" s="80">
        <f>SUM(C61:D61)</f>
        <v>84</v>
      </c>
      <c r="F62"/>
      <c r="G62" s="87" t="s">
        <v>196</v>
      </c>
      <c r="H62"/>
      <c r="I62"/>
      <c r="J62"/>
      <c r="K62"/>
      <c r="L62"/>
      <c r="M62"/>
      <c r="N62" s="52"/>
      <c r="O62" s="52"/>
      <c r="P62" s="52"/>
      <c r="Q62" s="52"/>
      <c r="R62" s="52"/>
    </row>
    <row r="63" spans="1:18" s="51" customFormat="1" ht="12" customHeight="1" thickBot="1">
      <c r="F63"/>
      <c r="G63" s="86" t="s">
        <v>186</v>
      </c>
      <c r="H63"/>
      <c r="I63"/>
      <c r="J63"/>
      <c r="K63"/>
      <c r="L63"/>
      <c r="M63"/>
      <c r="N63" s="52"/>
      <c r="O63" s="52"/>
      <c r="P63" s="52"/>
      <c r="Q63" s="52"/>
      <c r="R63" s="52"/>
    </row>
    <row r="64" spans="1:18" s="51" customFormat="1" ht="12" customHeight="1" thickBot="1">
      <c r="A64"/>
      <c r="B64"/>
      <c r="C64"/>
      <c r="D64"/>
      <c r="F64"/>
      <c r="G64" s="87" t="s">
        <v>197</v>
      </c>
      <c r="H64"/>
      <c r="I64"/>
      <c r="J64"/>
      <c r="K64"/>
      <c r="L64"/>
      <c r="M64"/>
      <c r="O64" s="1"/>
      <c r="P64" s="1"/>
      <c r="Q64" s="1"/>
      <c r="R64" s="1"/>
    </row>
    <row r="65" spans="1:18" s="51" customFormat="1" ht="12" customHeight="1" thickBot="1">
      <c r="A65"/>
      <c r="B65"/>
      <c r="C65"/>
      <c r="D65"/>
      <c r="E65"/>
      <c r="F65"/>
      <c r="G65" s="86" t="s">
        <v>198</v>
      </c>
      <c r="H65"/>
      <c r="I65"/>
      <c r="J65"/>
      <c r="K65"/>
      <c r="L65"/>
      <c r="M65"/>
      <c r="O65" s="1"/>
      <c r="P65" s="1"/>
      <c r="Q65" s="1"/>
      <c r="R65" s="1"/>
    </row>
    <row r="66" spans="1:18" ht="21.75" thickBot="1">
      <c r="G66" s="87" t="s">
        <v>185</v>
      </c>
    </row>
    <row r="67" spans="1:18" ht="21.75" thickBot="1">
      <c r="G67" s="86" t="s">
        <v>199</v>
      </c>
    </row>
    <row r="68" spans="1:18" ht="21.75" thickBot="1">
      <c r="G68" s="87" t="s">
        <v>200</v>
      </c>
    </row>
    <row r="69" spans="1:18" ht="21.75" thickBot="1">
      <c r="G69" s="86" t="s">
        <v>201</v>
      </c>
    </row>
    <row r="70" spans="1:18" ht="21.75" thickBot="1">
      <c r="G70" s="87" t="s">
        <v>202</v>
      </c>
    </row>
    <row r="71" spans="1:18" ht="21.75" thickBot="1">
      <c r="G71" s="86" t="s">
        <v>203</v>
      </c>
    </row>
    <row r="72" spans="1:18" ht="21.75" thickBot="1">
      <c r="G72" s="87" t="s">
        <v>204</v>
      </c>
    </row>
    <row r="73" spans="1:18" ht="21.75" thickBot="1">
      <c r="G73" s="86" t="s">
        <v>187</v>
      </c>
    </row>
    <row r="74" spans="1:18" ht="21.75" thickBot="1">
      <c r="G74" s="87" t="s">
        <v>188</v>
      </c>
    </row>
    <row r="75" spans="1:18" ht="21.75" thickBot="1">
      <c r="G75" s="86" t="s">
        <v>192</v>
      </c>
    </row>
    <row r="76" spans="1:18" ht="21.75" thickBot="1">
      <c r="G76" s="87" t="s">
        <v>193</v>
      </c>
    </row>
    <row r="77" spans="1:18" ht="21">
      <c r="G77" s="86" t="s">
        <v>189</v>
      </c>
    </row>
  </sheetData>
  <mergeCells count="7">
    <mergeCell ref="O16:R16"/>
    <mergeCell ref="A14:D14"/>
    <mergeCell ref="A1:D1"/>
    <mergeCell ref="F1:I1"/>
    <mergeCell ref="J1:M1"/>
    <mergeCell ref="O1:R1"/>
    <mergeCell ref="J14:M14"/>
  </mergeCells>
  <pageMargins left="0.7" right="0.7" top="0.55208333333333337" bottom="0.32291666666666669" header="0.3" footer="0.3"/>
  <pageSetup orientation="portrait" r:id="rId1"/>
  <headerFooter differentOddEven="1">
    <oddHeader>&amp;L&amp;"B Zar,Bold"جمع کل 137&amp;R&amp;"-,Bold"&amp;12درس های زیست شناسی گیاهی ورودی</oddHeader>
    <evenHeader>&amp;L&amp;"B Zar,Bold"جمع کل 137&amp;R&amp;"-,Bold"&amp;12درس های زیست شناسی جانوری ورودی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rightToLeft="1" topLeftCell="A22" workbookViewId="0">
      <selection activeCell="F32" sqref="F32"/>
    </sheetView>
  </sheetViews>
  <sheetFormatPr defaultRowHeight="15"/>
  <sheetData>
    <row r="1" spans="1:27" ht="15.75" thickBot="1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1"/>
      <c r="T1" s="1"/>
      <c r="U1" s="1"/>
      <c r="V1" s="1"/>
      <c r="W1" s="1"/>
      <c r="X1" s="1"/>
      <c r="Y1" s="85"/>
      <c r="Z1" s="85"/>
      <c r="AA1" s="85"/>
    </row>
    <row r="2" spans="1:27" ht="19.5" thickBot="1">
      <c r="A2" s="187" t="s">
        <v>127</v>
      </c>
      <c r="B2" s="188"/>
      <c r="C2" s="188"/>
      <c r="D2" s="188"/>
      <c r="E2" s="189"/>
      <c r="F2" s="146"/>
      <c r="G2" s="85"/>
      <c r="H2" s="187" t="s">
        <v>129</v>
      </c>
      <c r="I2" s="188"/>
      <c r="J2" s="188"/>
      <c r="K2" s="188"/>
      <c r="L2" s="189"/>
      <c r="M2" s="146"/>
      <c r="N2" s="85"/>
      <c r="O2" s="187" t="s">
        <v>128</v>
      </c>
      <c r="P2" s="188"/>
      <c r="Q2" s="188"/>
      <c r="R2" s="188"/>
      <c r="S2" s="189"/>
      <c r="T2" s="146"/>
      <c r="U2" s="1"/>
      <c r="V2" s="187" t="s">
        <v>130</v>
      </c>
      <c r="W2" s="188"/>
      <c r="X2" s="188"/>
      <c r="Y2" s="188"/>
      <c r="Z2" s="189"/>
      <c r="AA2" s="147" t="s">
        <v>354</v>
      </c>
    </row>
    <row r="3" spans="1:27" ht="18.75">
      <c r="A3" s="20" t="s">
        <v>125</v>
      </c>
      <c r="B3" s="21" t="s">
        <v>0</v>
      </c>
      <c r="C3" s="21" t="s">
        <v>102</v>
      </c>
      <c r="D3" s="21" t="s">
        <v>103</v>
      </c>
      <c r="E3" s="22"/>
      <c r="F3" s="147" t="s">
        <v>354</v>
      </c>
      <c r="G3" s="85"/>
      <c r="H3" s="20" t="s">
        <v>125</v>
      </c>
      <c r="I3" s="21" t="s">
        <v>38</v>
      </c>
      <c r="J3" s="21" t="s">
        <v>102</v>
      </c>
      <c r="K3" s="21" t="s">
        <v>103</v>
      </c>
      <c r="L3" s="22"/>
      <c r="M3" s="147" t="s">
        <v>354</v>
      </c>
      <c r="N3" s="85"/>
      <c r="O3" s="20" t="s">
        <v>125</v>
      </c>
      <c r="P3" s="21" t="s">
        <v>0</v>
      </c>
      <c r="Q3" s="21" t="s">
        <v>102</v>
      </c>
      <c r="R3" s="21" t="s">
        <v>103</v>
      </c>
      <c r="S3" s="22"/>
      <c r="T3" s="147" t="s">
        <v>354</v>
      </c>
      <c r="U3" s="1"/>
      <c r="V3" s="148" t="s">
        <v>125</v>
      </c>
      <c r="W3" s="149" t="s">
        <v>38</v>
      </c>
      <c r="X3" s="149" t="s">
        <v>102</v>
      </c>
      <c r="Y3" s="150" t="s">
        <v>103</v>
      </c>
      <c r="Z3" s="22" t="s">
        <v>104</v>
      </c>
      <c r="AA3" s="151"/>
    </row>
    <row r="4" spans="1:27">
      <c r="A4" s="17">
        <v>1</v>
      </c>
      <c r="B4" s="14" t="s">
        <v>1</v>
      </c>
      <c r="C4" s="14">
        <v>2</v>
      </c>
      <c r="D4" s="14"/>
      <c r="E4" s="18" t="s">
        <v>355</v>
      </c>
      <c r="F4" s="152" t="s">
        <v>150</v>
      </c>
      <c r="G4" s="85"/>
      <c r="H4" s="17">
        <v>1</v>
      </c>
      <c r="I4" s="14" t="s">
        <v>114</v>
      </c>
      <c r="J4" s="14">
        <v>2</v>
      </c>
      <c r="K4" s="14"/>
      <c r="L4" s="18"/>
      <c r="M4" s="152"/>
      <c r="N4" s="85"/>
      <c r="O4" s="4">
        <v>1</v>
      </c>
      <c r="P4" s="5" t="s">
        <v>92</v>
      </c>
      <c r="Q4" s="5">
        <v>2</v>
      </c>
      <c r="R4" s="5"/>
      <c r="S4" s="6" t="s">
        <v>356</v>
      </c>
      <c r="T4" s="153"/>
      <c r="U4" s="85"/>
      <c r="V4" s="7">
        <v>1</v>
      </c>
      <c r="W4" s="8" t="s">
        <v>78</v>
      </c>
      <c r="X4" s="8">
        <v>3</v>
      </c>
      <c r="Y4" s="9"/>
      <c r="Z4" s="6">
        <f>SUM(X4:Y4)</f>
        <v>3</v>
      </c>
      <c r="AA4" s="151"/>
    </row>
    <row r="5" spans="1:27">
      <c r="A5" s="17">
        <v>2</v>
      </c>
      <c r="B5" s="14" t="s">
        <v>2</v>
      </c>
      <c r="C5" s="14">
        <v>3</v>
      </c>
      <c r="D5" s="14"/>
      <c r="E5" s="18" t="s">
        <v>355</v>
      </c>
      <c r="F5" s="152" t="s">
        <v>148</v>
      </c>
      <c r="G5" s="85"/>
      <c r="H5" s="17">
        <v>2</v>
      </c>
      <c r="I5" s="19" t="s">
        <v>20</v>
      </c>
      <c r="J5" s="14"/>
      <c r="K5" s="14">
        <v>1</v>
      </c>
      <c r="L5" s="18"/>
      <c r="M5" s="152"/>
      <c r="N5" s="85"/>
      <c r="O5" s="7">
        <v>2</v>
      </c>
      <c r="P5" s="8" t="s">
        <v>89</v>
      </c>
      <c r="Q5" s="8">
        <v>3</v>
      </c>
      <c r="R5" s="8"/>
      <c r="S5" s="6" t="s">
        <v>356</v>
      </c>
      <c r="T5" s="153"/>
      <c r="U5" s="1"/>
      <c r="V5" s="7">
        <v>2</v>
      </c>
      <c r="W5" s="8" t="s">
        <v>79</v>
      </c>
      <c r="X5" s="8">
        <v>2</v>
      </c>
      <c r="Y5" s="9"/>
      <c r="Z5" s="6">
        <f t="shared" ref="Z5:Z22" si="0">SUM(X5:Y5)</f>
        <v>2</v>
      </c>
      <c r="AA5" s="151"/>
    </row>
    <row r="6" spans="1:27">
      <c r="A6" s="17">
        <v>3</v>
      </c>
      <c r="B6" s="14" t="s">
        <v>3</v>
      </c>
      <c r="C6" s="14"/>
      <c r="D6" s="14">
        <v>1</v>
      </c>
      <c r="E6" s="18" t="s">
        <v>355</v>
      </c>
      <c r="F6" s="152" t="s">
        <v>148</v>
      </c>
      <c r="G6" s="85"/>
      <c r="H6" s="17">
        <v>3</v>
      </c>
      <c r="I6" s="14" t="s">
        <v>115</v>
      </c>
      <c r="J6" s="14">
        <v>2</v>
      </c>
      <c r="K6" s="14"/>
      <c r="L6" s="18"/>
      <c r="M6" s="152"/>
      <c r="N6" s="85"/>
      <c r="O6" s="7">
        <v>3</v>
      </c>
      <c r="P6" s="8" t="s">
        <v>93</v>
      </c>
      <c r="Q6" s="8"/>
      <c r="R6" s="8">
        <v>1</v>
      </c>
      <c r="S6" s="6" t="s">
        <v>356</v>
      </c>
      <c r="T6" s="153"/>
      <c r="U6" s="1"/>
      <c r="V6" s="7">
        <v>3</v>
      </c>
      <c r="W6" s="8" t="s">
        <v>80</v>
      </c>
      <c r="X6" s="8">
        <v>2</v>
      </c>
      <c r="Y6" s="9"/>
      <c r="Z6" s="6">
        <f t="shared" si="0"/>
        <v>2</v>
      </c>
      <c r="AA6" s="151"/>
    </row>
    <row r="7" spans="1:27">
      <c r="A7" s="17">
        <v>4</v>
      </c>
      <c r="B7" s="14" t="s">
        <v>4</v>
      </c>
      <c r="C7" s="14">
        <v>2</v>
      </c>
      <c r="D7" s="14"/>
      <c r="E7" s="18" t="s">
        <v>357</v>
      </c>
      <c r="F7" s="152" t="s">
        <v>358</v>
      </c>
      <c r="G7" s="85"/>
      <c r="H7" s="17">
        <v>4</v>
      </c>
      <c r="I7" s="14" t="s">
        <v>39</v>
      </c>
      <c r="J7" s="14">
        <v>2</v>
      </c>
      <c r="K7" s="14"/>
      <c r="L7" s="18"/>
      <c r="M7" s="152"/>
      <c r="N7" s="85"/>
      <c r="O7" s="7">
        <v>4</v>
      </c>
      <c r="P7" s="8" t="s">
        <v>90</v>
      </c>
      <c r="Q7" s="8">
        <v>3</v>
      </c>
      <c r="R7" s="8"/>
      <c r="S7" s="6" t="s">
        <v>356</v>
      </c>
      <c r="T7" s="153"/>
      <c r="U7" s="1"/>
      <c r="V7" s="7">
        <v>4</v>
      </c>
      <c r="W7" s="8" t="s">
        <v>81</v>
      </c>
      <c r="X7" s="8">
        <v>2</v>
      </c>
      <c r="Y7" s="9"/>
      <c r="Z7" s="6">
        <f t="shared" si="0"/>
        <v>2</v>
      </c>
      <c r="AA7" s="151"/>
    </row>
    <row r="8" spans="1:27">
      <c r="A8" s="17">
        <v>5</v>
      </c>
      <c r="B8" s="14" t="s">
        <v>5</v>
      </c>
      <c r="C8" s="14"/>
      <c r="D8" s="14">
        <v>1</v>
      </c>
      <c r="E8" s="18" t="s">
        <v>357</v>
      </c>
      <c r="F8" s="152" t="s">
        <v>358</v>
      </c>
      <c r="G8" s="85"/>
      <c r="H8" s="17">
        <v>5</v>
      </c>
      <c r="I8" s="14" t="s">
        <v>40</v>
      </c>
      <c r="J8" s="14">
        <v>3</v>
      </c>
      <c r="K8" s="14">
        <v>1</v>
      </c>
      <c r="L8" s="18"/>
      <c r="M8" s="152"/>
      <c r="N8" s="85"/>
      <c r="O8" s="7">
        <v>5</v>
      </c>
      <c r="P8" s="8" t="s">
        <v>91</v>
      </c>
      <c r="Q8" s="8"/>
      <c r="R8" s="8">
        <v>1</v>
      </c>
      <c r="S8" s="6" t="s">
        <v>356</v>
      </c>
      <c r="T8" s="153"/>
      <c r="U8" s="1"/>
      <c r="V8" s="7">
        <v>5</v>
      </c>
      <c r="W8" s="8" t="s">
        <v>82</v>
      </c>
      <c r="X8" s="8">
        <v>2</v>
      </c>
      <c r="Y8" s="9"/>
      <c r="Z8" s="6">
        <f t="shared" si="0"/>
        <v>2</v>
      </c>
      <c r="AA8" s="151"/>
    </row>
    <row r="9" spans="1:27">
      <c r="A9" s="17">
        <v>6</v>
      </c>
      <c r="B9" s="14" t="s">
        <v>6</v>
      </c>
      <c r="C9" s="14">
        <v>2</v>
      </c>
      <c r="D9" s="14"/>
      <c r="E9" s="18" t="s">
        <v>357</v>
      </c>
      <c r="F9" s="152" t="s">
        <v>233</v>
      </c>
      <c r="G9" s="85"/>
      <c r="H9" s="17">
        <v>6</v>
      </c>
      <c r="I9" s="14" t="s">
        <v>116</v>
      </c>
      <c r="J9" s="14"/>
      <c r="K9" s="14">
        <v>2</v>
      </c>
      <c r="L9" s="18"/>
      <c r="M9" s="152"/>
      <c r="N9" s="85"/>
      <c r="O9" s="7">
        <v>6</v>
      </c>
      <c r="P9" s="8" t="s">
        <v>59</v>
      </c>
      <c r="Q9" s="8">
        <v>2</v>
      </c>
      <c r="R9" s="8"/>
      <c r="S9" s="6" t="s">
        <v>356</v>
      </c>
      <c r="T9" s="153"/>
      <c r="U9" s="1"/>
      <c r="V9" s="7">
        <v>6</v>
      </c>
      <c r="W9" s="8" t="s">
        <v>83</v>
      </c>
      <c r="X9" s="8">
        <v>2</v>
      </c>
      <c r="Y9" s="9"/>
      <c r="Z9" s="6">
        <f t="shared" si="0"/>
        <v>2</v>
      </c>
      <c r="AA9" s="151"/>
    </row>
    <row r="10" spans="1:27">
      <c r="A10" s="17">
        <v>7</v>
      </c>
      <c r="B10" s="14" t="s">
        <v>7</v>
      </c>
      <c r="C10" s="14"/>
      <c r="D10" s="14">
        <v>1</v>
      </c>
      <c r="E10" s="18" t="s">
        <v>357</v>
      </c>
      <c r="F10" s="152" t="s">
        <v>233</v>
      </c>
      <c r="G10" s="85"/>
      <c r="H10" s="17">
        <v>7</v>
      </c>
      <c r="I10" s="14" t="s">
        <v>106</v>
      </c>
      <c r="J10" s="14"/>
      <c r="K10" s="14"/>
      <c r="L10" s="18"/>
      <c r="M10" s="152"/>
      <c r="N10" s="85"/>
      <c r="O10" s="7">
        <v>7</v>
      </c>
      <c r="P10" s="8" t="s">
        <v>60</v>
      </c>
      <c r="Q10" s="8">
        <v>3</v>
      </c>
      <c r="R10" s="8"/>
      <c r="S10" s="9" t="s">
        <v>359</v>
      </c>
      <c r="T10" s="153"/>
      <c r="U10" s="1"/>
      <c r="V10" s="7">
        <v>7</v>
      </c>
      <c r="W10" s="8" t="s">
        <v>84</v>
      </c>
      <c r="X10" s="8">
        <v>2</v>
      </c>
      <c r="Y10" s="9"/>
      <c r="Z10" s="6">
        <f t="shared" si="0"/>
        <v>2</v>
      </c>
      <c r="AA10" s="151"/>
    </row>
    <row r="11" spans="1:27">
      <c r="A11" s="17">
        <v>8</v>
      </c>
      <c r="B11" s="14" t="s">
        <v>8</v>
      </c>
      <c r="C11" s="14">
        <v>2</v>
      </c>
      <c r="D11" s="14"/>
      <c r="E11" s="18" t="s">
        <v>357</v>
      </c>
      <c r="F11" s="152" t="s">
        <v>233</v>
      </c>
      <c r="G11" s="85"/>
      <c r="H11" s="17">
        <v>8</v>
      </c>
      <c r="I11" s="14" t="s">
        <v>41</v>
      </c>
      <c r="J11" s="14">
        <v>2</v>
      </c>
      <c r="K11" s="14"/>
      <c r="L11" s="18"/>
      <c r="M11" s="152"/>
      <c r="N11" s="85"/>
      <c r="O11" s="7">
        <v>8</v>
      </c>
      <c r="P11" s="8" t="s">
        <v>61</v>
      </c>
      <c r="Q11" s="8"/>
      <c r="R11" s="8">
        <v>1</v>
      </c>
      <c r="S11" s="9" t="s">
        <v>359</v>
      </c>
      <c r="T11" s="153"/>
      <c r="U11" s="1"/>
      <c r="V11" s="7">
        <v>8</v>
      </c>
      <c r="W11" s="8" t="s">
        <v>85</v>
      </c>
      <c r="X11" s="8">
        <v>2</v>
      </c>
      <c r="Y11" s="9"/>
      <c r="Z11" s="6">
        <f t="shared" si="0"/>
        <v>2</v>
      </c>
      <c r="AA11" s="151"/>
    </row>
    <row r="12" spans="1:27">
      <c r="A12" s="17">
        <v>9</v>
      </c>
      <c r="B12" s="14" t="s">
        <v>9</v>
      </c>
      <c r="C12" s="14"/>
      <c r="D12" s="14">
        <v>1</v>
      </c>
      <c r="E12" s="18" t="s">
        <v>357</v>
      </c>
      <c r="F12" s="152" t="s">
        <v>233</v>
      </c>
      <c r="G12" s="85"/>
      <c r="H12" s="17">
        <v>9</v>
      </c>
      <c r="I12" s="14" t="s">
        <v>42</v>
      </c>
      <c r="J12" s="14">
        <v>2</v>
      </c>
      <c r="K12" s="14"/>
      <c r="L12" s="18"/>
      <c r="M12" s="152"/>
      <c r="N12" s="85"/>
      <c r="O12" s="7">
        <v>9</v>
      </c>
      <c r="P12" s="8" t="s">
        <v>62</v>
      </c>
      <c r="Q12" s="8">
        <v>2</v>
      </c>
      <c r="R12" s="8"/>
      <c r="S12" s="9" t="s">
        <v>359</v>
      </c>
      <c r="T12" s="153"/>
      <c r="U12" s="1"/>
      <c r="V12" s="7">
        <v>9</v>
      </c>
      <c r="W12" s="8" t="s">
        <v>105</v>
      </c>
      <c r="X12" s="8">
        <v>2</v>
      </c>
      <c r="Y12" s="9"/>
      <c r="Z12" s="6">
        <f t="shared" si="0"/>
        <v>2</v>
      </c>
      <c r="AA12" s="151"/>
    </row>
    <row r="13" spans="1:27">
      <c r="A13" s="17">
        <v>10</v>
      </c>
      <c r="B13" s="14" t="s">
        <v>10</v>
      </c>
      <c r="C13" s="14">
        <v>2</v>
      </c>
      <c r="D13" s="14"/>
      <c r="E13" s="18" t="s">
        <v>355</v>
      </c>
      <c r="F13" s="152" t="s">
        <v>151</v>
      </c>
      <c r="G13" s="85"/>
      <c r="H13" s="17">
        <v>10</v>
      </c>
      <c r="I13" s="14" t="s">
        <v>43</v>
      </c>
      <c r="J13" s="14">
        <v>2</v>
      </c>
      <c r="K13" s="14"/>
      <c r="L13" s="18" t="s">
        <v>355</v>
      </c>
      <c r="M13" s="152" t="s">
        <v>151</v>
      </c>
      <c r="N13" s="85"/>
      <c r="O13" s="7">
        <v>10</v>
      </c>
      <c r="P13" s="8" t="s">
        <v>63</v>
      </c>
      <c r="Q13" s="8"/>
      <c r="R13" s="8">
        <v>1</v>
      </c>
      <c r="S13" s="9" t="s">
        <v>359</v>
      </c>
      <c r="T13" s="153"/>
      <c r="U13" s="1"/>
      <c r="V13" s="7">
        <v>10</v>
      </c>
      <c r="W13" s="8" t="s">
        <v>106</v>
      </c>
      <c r="X13" s="8">
        <v>2</v>
      </c>
      <c r="Y13" s="9"/>
      <c r="Z13" s="6">
        <f t="shared" si="0"/>
        <v>2</v>
      </c>
      <c r="AA13" s="151"/>
    </row>
    <row r="14" spans="1:27">
      <c r="A14" s="17">
        <v>11</v>
      </c>
      <c r="B14" s="14" t="s">
        <v>11</v>
      </c>
      <c r="C14" s="14"/>
      <c r="D14" s="14">
        <v>1</v>
      </c>
      <c r="E14" s="18" t="s">
        <v>355</v>
      </c>
      <c r="F14" s="152" t="s">
        <v>151</v>
      </c>
      <c r="G14" s="85"/>
      <c r="H14" s="17">
        <v>11</v>
      </c>
      <c r="I14" s="14" t="s">
        <v>44</v>
      </c>
      <c r="J14" s="14">
        <v>2</v>
      </c>
      <c r="K14" s="14"/>
      <c r="L14" s="18"/>
      <c r="M14" s="152" t="s">
        <v>311</v>
      </c>
      <c r="N14" s="85"/>
      <c r="O14" s="7">
        <v>11</v>
      </c>
      <c r="P14" s="8" t="s">
        <v>64</v>
      </c>
      <c r="Q14" s="8">
        <v>1</v>
      </c>
      <c r="R14" s="8">
        <v>1</v>
      </c>
      <c r="S14" s="9" t="s">
        <v>359</v>
      </c>
      <c r="T14" s="153"/>
      <c r="U14" s="1"/>
      <c r="V14" s="7">
        <v>11</v>
      </c>
      <c r="W14" s="8" t="s">
        <v>44</v>
      </c>
      <c r="X14" s="8">
        <v>2</v>
      </c>
      <c r="Y14" s="9"/>
      <c r="Z14" s="6">
        <f t="shared" si="0"/>
        <v>2</v>
      </c>
      <c r="AA14" s="152" t="s">
        <v>311</v>
      </c>
    </row>
    <row r="15" spans="1:27">
      <c r="A15" s="17">
        <v>12</v>
      </c>
      <c r="B15" s="14" t="s">
        <v>13</v>
      </c>
      <c r="C15" s="14">
        <v>2</v>
      </c>
      <c r="D15" s="14"/>
      <c r="E15" s="18" t="s">
        <v>355</v>
      </c>
      <c r="F15" s="152" t="s">
        <v>150</v>
      </c>
      <c r="G15" s="85"/>
      <c r="H15" s="17">
        <v>12</v>
      </c>
      <c r="I15" s="14" t="s">
        <v>45</v>
      </c>
      <c r="J15" s="14">
        <v>2</v>
      </c>
      <c r="K15" s="14"/>
      <c r="L15" s="18"/>
      <c r="M15" s="152"/>
      <c r="N15" s="85"/>
      <c r="O15" s="7">
        <v>12</v>
      </c>
      <c r="P15" s="8" t="s">
        <v>65</v>
      </c>
      <c r="Q15" s="8">
        <v>2</v>
      </c>
      <c r="R15" s="8"/>
      <c r="S15" s="9" t="s">
        <v>359</v>
      </c>
      <c r="T15" s="153"/>
      <c r="U15" s="1"/>
      <c r="V15" s="7">
        <v>12</v>
      </c>
      <c r="W15" s="8" t="s">
        <v>87</v>
      </c>
      <c r="X15" s="8">
        <v>2</v>
      </c>
      <c r="Y15" s="9"/>
      <c r="Z15" s="6">
        <f t="shared" si="0"/>
        <v>2</v>
      </c>
      <c r="AA15" s="152" t="s">
        <v>311</v>
      </c>
    </row>
    <row r="16" spans="1:27">
      <c r="A16" s="17">
        <v>13</v>
      </c>
      <c r="B16" s="14" t="s">
        <v>12</v>
      </c>
      <c r="C16" s="14"/>
      <c r="D16" s="14">
        <v>1</v>
      </c>
      <c r="E16" s="18" t="s">
        <v>355</v>
      </c>
      <c r="F16" s="152" t="s">
        <v>150</v>
      </c>
      <c r="G16" s="85"/>
      <c r="H16" s="17">
        <v>13</v>
      </c>
      <c r="I16" s="14" t="s">
        <v>46</v>
      </c>
      <c r="J16" s="14">
        <v>2</v>
      </c>
      <c r="K16" s="14"/>
      <c r="L16" s="18"/>
      <c r="M16" s="152"/>
      <c r="N16" s="85"/>
      <c r="O16" s="7">
        <v>13</v>
      </c>
      <c r="P16" s="8" t="s">
        <v>66</v>
      </c>
      <c r="Q16" s="8"/>
      <c r="R16" s="8">
        <v>1</v>
      </c>
      <c r="S16" s="9" t="s">
        <v>359</v>
      </c>
      <c r="T16" s="153"/>
      <c r="U16" s="1"/>
      <c r="V16" s="7">
        <v>13</v>
      </c>
      <c r="W16" s="8" t="s">
        <v>86</v>
      </c>
      <c r="X16" s="8">
        <v>2</v>
      </c>
      <c r="Y16" s="9"/>
      <c r="Z16" s="6">
        <f t="shared" si="0"/>
        <v>2</v>
      </c>
      <c r="AA16" s="151"/>
    </row>
    <row r="17" spans="1:27">
      <c r="A17" s="17">
        <v>14</v>
      </c>
      <c r="B17" s="14" t="s">
        <v>14</v>
      </c>
      <c r="C17" s="14">
        <v>2</v>
      </c>
      <c r="D17" s="14"/>
      <c r="E17" s="18" t="s">
        <v>355</v>
      </c>
      <c r="F17" s="152" t="s">
        <v>360</v>
      </c>
      <c r="G17" s="85"/>
      <c r="H17" s="17">
        <v>14</v>
      </c>
      <c r="I17" s="14" t="s">
        <v>47</v>
      </c>
      <c r="J17" s="14">
        <v>2</v>
      </c>
      <c r="K17" s="14"/>
      <c r="L17" s="18" t="s">
        <v>355</v>
      </c>
      <c r="M17" s="152" t="s">
        <v>150</v>
      </c>
      <c r="N17" s="85"/>
      <c r="O17" s="7">
        <v>14</v>
      </c>
      <c r="P17" s="8" t="s">
        <v>67</v>
      </c>
      <c r="Q17" s="8">
        <v>3</v>
      </c>
      <c r="R17" s="8"/>
      <c r="S17" s="9" t="s">
        <v>361</v>
      </c>
      <c r="T17" s="153"/>
      <c r="U17" s="1"/>
      <c r="V17" s="7">
        <v>14</v>
      </c>
      <c r="W17" s="8" t="s">
        <v>88</v>
      </c>
      <c r="X17" s="8">
        <v>2</v>
      </c>
      <c r="Y17" s="9"/>
      <c r="Z17" s="6">
        <f t="shared" si="0"/>
        <v>2</v>
      </c>
      <c r="AA17" s="151"/>
    </row>
    <row r="18" spans="1:27">
      <c r="A18" s="17">
        <v>15</v>
      </c>
      <c r="B18" s="14" t="s">
        <v>15</v>
      </c>
      <c r="C18" s="14">
        <v>2</v>
      </c>
      <c r="D18" s="14"/>
      <c r="E18" s="18" t="s">
        <v>355</v>
      </c>
      <c r="F18" s="152" t="s">
        <v>151</v>
      </c>
      <c r="G18" s="85"/>
      <c r="H18" s="17">
        <v>15</v>
      </c>
      <c r="I18" s="14" t="s">
        <v>117</v>
      </c>
      <c r="J18" s="14">
        <v>2</v>
      </c>
      <c r="K18" s="14"/>
      <c r="L18" s="18"/>
      <c r="M18" s="152"/>
      <c r="N18" s="85"/>
      <c r="O18" s="7">
        <v>15</v>
      </c>
      <c r="P18" s="8" t="s">
        <v>68</v>
      </c>
      <c r="Q18" s="8"/>
      <c r="R18" s="8">
        <v>1</v>
      </c>
      <c r="S18" s="9" t="s">
        <v>361</v>
      </c>
      <c r="T18" s="153"/>
      <c r="U18" s="1"/>
      <c r="V18" s="7">
        <v>15</v>
      </c>
      <c r="W18" s="8" t="s">
        <v>57</v>
      </c>
      <c r="X18" s="8">
        <v>2</v>
      </c>
      <c r="Y18" s="9"/>
      <c r="Z18" s="6">
        <f t="shared" si="0"/>
        <v>2</v>
      </c>
      <c r="AA18" s="151"/>
    </row>
    <row r="19" spans="1:27">
      <c r="A19" s="17">
        <v>16</v>
      </c>
      <c r="B19" s="14" t="s">
        <v>16</v>
      </c>
      <c r="C19" s="14">
        <v>2</v>
      </c>
      <c r="D19" s="14"/>
      <c r="E19" s="18" t="s">
        <v>355</v>
      </c>
      <c r="F19" s="152" t="s">
        <v>360</v>
      </c>
      <c r="G19" s="85"/>
      <c r="H19" s="17">
        <v>16</v>
      </c>
      <c r="I19" s="14" t="s">
        <v>48</v>
      </c>
      <c r="J19" s="14">
        <v>2</v>
      </c>
      <c r="K19" s="14"/>
      <c r="L19" s="18"/>
      <c r="M19" s="152"/>
      <c r="N19" s="85"/>
      <c r="O19" s="7">
        <v>16</v>
      </c>
      <c r="P19" s="8" t="s">
        <v>69</v>
      </c>
      <c r="Q19" s="8">
        <v>2</v>
      </c>
      <c r="R19" s="8"/>
      <c r="S19" s="9" t="s">
        <v>361</v>
      </c>
      <c r="T19" s="153"/>
      <c r="U19" s="1"/>
      <c r="V19" s="7">
        <v>16</v>
      </c>
      <c r="W19" s="8" t="s">
        <v>107</v>
      </c>
      <c r="X19" s="8">
        <v>2</v>
      </c>
      <c r="Y19" s="9"/>
      <c r="Z19" s="6">
        <f t="shared" si="0"/>
        <v>2</v>
      </c>
      <c r="AA19" s="151"/>
    </row>
    <row r="20" spans="1:27">
      <c r="A20" s="17">
        <v>17</v>
      </c>
      <c r="B20" s="14" t="s">
        <v>17</v>
      </c>
      <c r="C20" s="14"/>
      <c r="D20" s="14">
        <v>1</v>
      </c>
      <c r="E20" s="18" t="s">
        <v>355</v>
      </c>
      <c r="F20" s="152" t="s">
        <v>360</v>
      </c>
      <c r="G20" s="85"/>
      <c r="H20" s="17">
        <v>17</v>
      </c>
      <c r="I20" s="14" t="s">
        <v>49</v>
      </c>
      <c r="J20" s="14">
        <v>2</v>
      </c>
      <c r="K20" s="14"/>
      <c r="L20" s="18"/>
      <c r="M20" s="152"/>
      <c r="N20" s="85"/>
      <c r="O20" s="7">
        <v>17</v>
      </c>
      <c r="P20" s="8" t="s">
        <v>70</v>
      </c>
      <c r="Q20" s="8"/>
      <c r="R20" s="8">
        <v>1</v>
      </c>
      <c r="S20" s="9" t="s">
        <v>361</v>
      </c>
      <c r="T20" s="153"/>
      <c r="U20" s="1"/>
      <c r="V20" s="7">
        <v>17</v>
      </c>
      <c r="W20" s="8" t="s">
        <v>108</v>
      </c>
      <c r="X20" s="8">
        <v>2</v>
      </c>
      <c r="Y20" s="9"/>
      <c r="Z20" s="6">
        <f t="shared" si="0"/>
        <v>2</v>
      </c>
      <c r="AA20" s="151"/>
    </row>
    <row r="21" spans="1:27">
      <c r="A21" s="17">
        <v>18</v>
      </c>
      <c r="B21" s="14" t="s">
        <v>18</v>
      </c>
      <c r="C21" s="14">
        <v>2</v>
      </c>
      <c r="D21" s="14"/>
      <c r="E21" s="18" t="s">
        <v>355</v>
      </c>
      <c r="F21" s="152" t="s">
        <v>360</v>
      </c>
      <c r="G21" s="85"/>
      <c r="H21" s="17">
        <v>18</v>
      </c>
      <c r="I21" s="14" t="s">
        <v>50</v>
      </c>
      <c r="J21" s="14">
        <v>2</v>
      </c>
      <c r="K21" s="14"/>
      <c r="L21" s="18"/>
      <c r="M21" s="152"/>
      <c r="N21" s="85"/>
      <c r="O21" s="7">
        <v>18</v>
      </c>
      <c r="P21" s="10" t="s">
        <v>94</v>
      </c>
      <c r="Q21" s="10">
        <v>2</v>
      </c>
      <c r="R21" s="8"/>
      <c r="S21" s="9" t="s">
        <v>361</v>
      </c>
      <c r="T21" s="153"/>
      <c r="U21" s="1"/>
      <c r="V21" s="7">
        <v>18</v>
      </c>
      <c r="W21" s="8" t="s">
        <v>109</v>
      </c>
      <c r="X21" s="8">
        <v>2</v>
      </c>
      <c r="Y21" s="9"/>
      <c r="Z21" s="6">
        <f t="shared" si="0"/>
        <v>2</v>
      </c>
      <c r="AA21" s="151"/>
    </row>
    <row r="22" spans="1:27" ht="15.75" thickBot="1">
      <c r="A22" s="17">
        <v>19</v>
      </c>
      <c r="B22" s="14" t="s">
        <v>19</v>
      </c>
      <c r="C22" s="14"/>
      <c r="D22" s="14">
        <v>1</v>
      </c>
      <c r="E22" s="18" t="s">
        <v>355</v>
      </c>
      <c r="F22" s="152" t="s">
        <v>360</v>
      </c>
      <c r="G22" s="85"/>
      <c r="H22" s="17">
        <v>19</v>
      </c>
      <c r="I22" s="14" t="s">
        <v>51</v>
      </c>
      <c r="J22" s="14">
        <v>2</v>
      </c>
      <c r="K22" s="14"/>
      <c r="L22" s="18"/>
      <c r="M22" s="152"/>
      <c r="N22" s="85"/>
      <c r="O22" s="7">
        <v>19</v>
      </c>
      <c r="P22" s="8" t="s">
        <v>95</v>
      </c>
      <c r="Q22" s="8">
        <v>2</v>
      </c>
      <c r="R22" s="8"/>
      <c r="S22" s="9" t="s">
        <v>362</v>
      </c>
      <c r="T22" s="153"/>
      <c r="U22" s="1"/>
      <c r="V22" s="2">
        <v>19</v>
      </c>
      <c r="W22" s="3" t="s">
        <v>101</v>
      </c>
      <c r="X22" s="3">
        <f>SUM(X4:X21)</f>
        <v>37</v>
      </c>
      <c r="Y22" s="154"/>
      <c r="Z22" s="6">
        <f t="shared" si="0"/>
        <v>37</v>
      </c>
      <c r="AA22" s="151"/>
    </row>
    <row r="23" spans="1:27">
      <c r="A23" s="17">
        <v>20</v>
      </c>
      <c r="B23" s="14" t="s">
        <v>58</v>
      </c>
      <c r="C23" s="14">
        <v>2</v>
      </c>
      <c r="D23" s="14"/>
      <c r="E23" s="18" t="s">
        <v>357</v>
      </c>
      <c r="F23" s="152" t="s">
        <v>358</v>
      </c>
      <c r="G23" s="85"/>
      <c r="H23" s="17">
        <v>20</v>
      </c>
      <c r="I23" s="14" t="s">
        <v>52</v>
      </c>
      <c r="J23" s="14">
        <v>2</v>
      </c>
      <c r="K23" s="14">
        <v>1</v>
      </c>
      <c r="L23" s="18"/>
      <c r="M23" s="152"/>
      <c r="N23" s="85"/>
      <c r="O23" s="7">
        <v>20</v>
      </c>
      <c r="P23" s="8" t="s">
        <v>96</v>
      </c>
      <c r="Q23" s="8">
        <v>3</v>
      </c>
      <c r="R23" s="8"/>
      <c r="S23" s="9" t="s">
        <v>361</v>
      </c>
      <c r="T23" s="153"/>
      <c r="U23" s="1"/>
      <c r="V23" s="1"/>
      <c r="W23" s="1"/>
      <c r="X23" s="1"/>
      <c r="Y23" s="85"/>
      <c r="Z23" s="85"/>
      <c r="AA23" s="151"/>
    </row>
    <row r="24" spans="1:27">
      <c r="A24" s="17">
        <v>21</v>
      </c>
      <c r="B24" s="14" t="s">
        <v>126</v>
      </c>
      <c r="C24" s="14"/>
      <c r="D24" s="14">
        <v>1</v>
      </c>
      <c r="E24" s="18" t="s">
        <v>357</v>
      </c>
      <c r="F24" s="152" t="s">
        <v>358</v>
      </c>
      <c r="G24" s="85"/>
      <c r="H24" s="17">
        <v>21</v>
      </c>
      <c r="I24" s="14" t="s">
        <v>53</v>
      </c>
      <c r="J24" s="14"/>
      <c r="K24" s="14"/>
      <c r="L24" s="18"/>
      <c r="M24" s="152"/>
      <c r="N24" s="85"/>
      <c r="O24" s="7">
        <v>21</v>
      </c>
      <c r="P24" s="8" t="s">
        <v>97</v>
      </c>
      <c r="Q24" s="8"/>
      <c r="R24" s="8">
        <v>1</v>
      </c>
      <c r="S24" s="9" t="s">
        <v>361</v>
      </c>
      <c r="T24" s="153"/>
      <c r="U24" s="1"/>
      <c r="V24" s="1"/>
      <c r="W24" s="33" t="s">
        <v>363</v>
      </c>
      <c r="X24" s="27" t="s">
        <v>356</v>
      </c>
      <c r="Y24" s="27"/>
      <c r="Z24" s="27"/>
      <c r="AA24" s="151"/>
    </row>
    <row r="25" spans="1:27">
      <c r="A25" s="17">
        <v>22</v>
      </c>
      <c r="B25" s="14" t="s">
        <v>110</v>
      </c>
      <c r="C25" s="14">
        <v>1</v>
      </c>
      <c r="D25" s="14">
        <v>1</v>
      </c>
      <c r="E25" s="18" t="s">
        <v>355</v>
      </c>
      <c r="F25" s="152" t="s">
        <v>150</v>
      </c>
      <c r="G25" s="85"/>
      <c r="H25" s="17">
        <v>22</v>
      </c>
      <c r="I25" s="14" t="s">
        <v>54</v>
      </c>
      <c r="J25" s="14">
        <v>2</v>
      </c>
      <c r="K25" s="14"/>
      <c r="L25" s="18"/>
      <c r="M25" s="152" t="s">
        <v>311</v>
      </c>
      <c r="N25" s="85"/>
      <c r="O25" s="7">
        <v>22</v>
      </c>
      <c r="P25" s="8" t="s">
        <v>71</v>
      </c>
      <c r="Q25" s="8">
        <v>3</v>
      </c>
      <c r="R25" s="8"/>
      <c r="S25" s="9" t="s">
        <v>364</v>
      </c>
      <c r="T25" s="153"/>
      <c r="U25" s="1"/>
      <c r="V25" s="1"/>
      <c r="W25" s="33" t="s">
        <v>363</v>
      </c>
      <c r="X25" s="27" t="s">
        <v>359</v>
      </c>
      <c r="Y25" s="27"/>
      <c r="Z25" s="27"/>
      <c r="AA25" s="151"/>
    </row>
    <row r="26" spans="1:27">
      <c r="A26" s="17">
        <v>23</v>
      </c>
      <c r="B26" s="14" t="s">
        <v>111</v>
      </c>
      <c r="C26" s="14">
        <v>2</v>
      </c>
      <c r="D26" s="14"/>
      <c r="E26" s="18" t="s">
        <v>355</v>
      </c>
      <c r="F26" s="152" t="s">
        <v>148</v>
      </c>
      <c r="G26" s="85"/>
      <c r="H26" s="17">
        <v>23</v>
      </c>
      <c r="I26" s="14" t="s">
        <v>55</v>
      </c>
      <c r="J26" s="14">
        <v>2</v>
      </c>
      <c r="K26" s="14"/>
      <c r="L26" s="18" t="s">
        <v>355</v>
      </c>
      <c r="M26" s="152" t="s">
        <v>148</v>
      </c>
      <c r="N26" s="85"/>
      <c r="O26" s="7">
        <v>23</v>
      </c>
      <c r="P26" s="8" t="s">
        <v>22</v>
      </c>
      <c r="Q26" s="8"/>
      <c r="R26" s="8">
        <v>1</v>
      </c>
      <c r="S26" s="9" t="s">
        <v>364</v>
      </c>
      <c r="T26" s="153"/>
      <c r="U26" s="1"/>
      <c r="V26" s="1"/>
      <c r="W26" s="33" t="s">
        <v>363</v>
      </c>
      <c r="X26" s="27" t="s">
        <v>361</v>
      </c>
      <c r="Y26" s="27"/>
      <c r="Z26" s="27"/>
      <c r="AA26" s="151"/>
    </row>
    <row r="27" spans="1:27">
      <c r="A27" s="17">
        <v>24</v>
      </c>
      <c r="B27" s="14" t="s">
        <v>112</v>
      </c>
      <c r="C27" s="14">
        <v>3</v>
      </c>
      <c r="D27" s="14"/>
      <c r="E27" s="18" t="s">
        <v>365</v>
      </c>
      <c r="F27" s="152"/>
      <c r="G27" s="85"/>
      <c r="H27" s="17">
        <v>24</v>
      </c>
      <c r="I27" s="14" t="s">
        <v>56</v>
      </c>
      <c r="J27" s="14">
        <v>2</v>
      </c>
      <c r="K27" s="14">
        <v>1</v>
      </c>
      <c r="L27" s="18"/>
      <c r="M27" s="152"/>
      <c r="N27" s="85"/>
      <c r="O27" s="7">
        <v>24</v>
      </c>
      <c r="P27" s="8" t="s">
        <v>72</v>
      </c>
      <c r="Q27" s="8">
        <v>3</v>
      </c>
      <c r="R27" s="8"/>
      <c r="S27" s="9" t="s">
        <v>364</v>
      </c>
      <c r="T27" s="153"/>
      <c r="U27" s="1"/>
      <c r="V27" s="1"/>
      <c r="W27" s="33" t="s">
        <v>363</v>
      </c>
      <c r="X27" s="27" t="s">
        <v>364</v>
      </c>
      <c r="Y27" s="27"/>
      <c r="Z27" s="27"/>
      <c r="AA27" s="151"/>
    </row>
    <row r="28" spans="1:27">
      <c r="A28" s="17">
        <v>25</v>
      </c>
      <c r="B28" s="14" t="s">
        <v>113</v>
      </c>
      <c r="C28" s="14"/>
      <c r="D28" s="14">
        <v>1</v>
      </c>
      <c r="E28" s="18" t="s">
        <v>365</v>
      </c>
      <c r="F28" s="152"/>
      <c r="G28" s="85"/>
      <c r="H28" s="17">
        <v>25</v>
      </c>
      <c r="I28" s="14" t="s">
        <v>118</v>
      </c>
      <c r="J28" s="14"/>
      <c r="K28" s="14"/>
      <c r="L28" s="18"/>
      <c r="M28" s="152"/>
      <c r="N28" s="85"/>
      <c r="O28" s="7">
        <v>25</v>
      </c>
      <c r="P28" s="8" t="s">
        <v>24</v>
      </c>
      <c r="Q28" s="8"/>
      <c r="R28" s="8">
        <v>1</v>
      </c>
      <c r="S28" s="9" t="s">
        <v>364</v>
      </c>
      <c r="T28" s="153"/>
      <c r="U28" s="1"/>
      <c r="V28" s="1"/>
      <c r="W28" s="33" t="s">
        <v>363</v>
      </c>
      <c r="X28" s="27" t="s">
        <v>366</v>
      </c>
      <c r="Y28" s="27"/>
      <c r="Z28" s="27"/>
      <c r="AA28" s="152" t="s">
        <v>311</v>
      </c>
    </row>
    <row r="29" spans="1:27">
      <c r="A29" s="17">
        <v>26</v>
      </c>
      <c r="B29" s="14" t="s">
        <v>21</v>
      </c>
      <c r="C29" s="14">
        <v>3</v>
      </c>
      <c r="D29" s="14"/>
      <c r="E29" s="18" t="s">
        <v>364</v>
      </c>
      <c r="F29" s="152"/>
      <c r="G29" s="85"/>
      <c r="H29" s="17">
        <v>26</v>
      </c>
      <c r="I29" s="14" t="s">
        <v>119</v>
      </c>
      <c r="J29" s="14">
        <v>2</v>
      </c>
      <c r="K29" s="14"/>
      <c r="L29" s="18"/>
      <c r="M29" s="152"/>
      <c r="N29" s="85"/>
      <c r="O29" s="7">
        <v>26</v>
      </c>
      <c r="P29" s="8" t="s">
        <v>25</v>
      </c>
      <c r="Q29" s="8">
        <v>3</v>
      </c>
      <c r="R29" s="8"/>
      <c r="S29" s="9" t="s">
        <v>362</v>
      </c>
      <c r="T29" s="153"/>
      <c r="U29" s="1"/>
      <c r="V29" s="1"/>
      <c r="W29" s="33" t="s">
        <v>363</v>
      </c>
      <c r="X29" s="27" t="s">
        <v>362</v>
      </c>
      <c r="Y29" s="27"/>
      <c r="Z29" s="27"/>
      <c r="AA29" s="151"/>
    </row>
    <row r="30" spans="1:27">
      <c r="A30" s="17">
        <v>27</v>
      </c>
      <c r="B30" s="14" t="s">
        <v>22</v>
      </c>
      <c r="C30" s="14"/>
      <c r="D30" s="14">
        <v>1</v>
      </c>
      <c r="E30" s="18" t="s">
        <v>364</v>
      </c>
      <c r="F30" s="152"/>
      <c r="G30" s="85"/>
      <c r="H30" s="17">
        <v>27</v>
      </c>
      <c r="I30" s="14" t="s">
        <v>120</v>
      </c>
      <c r="J30" s="14">
        <v>2</v>
      </c>
      <c r="K30" s="14"/>
      <c r="L30" s="18" t="s">
        <v>355</v>
      </c>
      <c r="M30" s="152" t="s">
        <v>360</v>
      </c>
      <c r="N30" s="85"/>
      <c r="O30" s="7">
        <v>27</v>
      </c>
      <c r="P30" s="8" t="s">
        <v>26</v>
      </c>
      <c r="Q30" s="8"/>
      <c r="R30" s="8">
        <v>1</v>
      </c>
      <c r="S30" s="9" t="s">
        <v>362</v>
      </c>
      <c r="T30" s="153"/>
      <c r="U30" s="1"/>
      <c r="V30" s="1"/>
      <c r="W30" s="1"/>
      <c r="X30" s="1"/>
      <c r="Y30" s="85"/>
      <c r="Z30" s="85"/>
      <c r="AA30" s="85"/>
    </row>
    <row r="31" spans="1:27">
      <c r="A31" s="17">
        <v>28</v>
      </c>
      <c r="B31" s="14" t="s">
        <v>23</v>
      </c>
      <c r="C31" s="14">
        <v>3</v>
      </c>
      <c r="D31" s="14"/>
      <c r="E31" s="18" t="s">
        <v>364</v>
      </c>
      <c r="F31" s="152"/>
      <c r="G31" s="85"/>
      <c r="H31" s="17">
        <v>28</v>
      </c>
      <c r="I31" s="14" t="s">
        <v>124</v>
      </c>
      <c r="J31" s="14">
        <v>2</v>
      </c>
      <c r="K31" s="14"/>
      <c r="L31" s="18"/>
      <c r="M31" s="152" t="s">
        <v>311</v>
      </c>
      <c r="N31" s="85"/>
      <c r="O31" s="7">
        <v>28</v>
      </c>
      <c r="P31" s="8" t="s">
        <v>27</v>
      </c>
      <c r="Q31" s="8">
        <v>3</v>
      </c>
      <c r="R31" s="8"/>
      <c r="S31" s="9" t="s">
        <v>362</v>
      </c>
      <c r="T31" s="153"/>
      <c r="U31" s="1"/>
      <c r="V31" s="1"/>
      <c r="W31" s="1"/>
      <c r="X31" s="1"/>
      <c r="Y31" s="85"/>
      <c r="Z31" s="85"/>
      <c r="AA31" s="85"/>
    </row>
    <row r="32" spans="1:27">
      <c r="A32" s="17">
        <v>29</v>
      </c>
      <c r="B32" s="14" t="s">
        <v>24</v>
      </c>
      <c r="C32" s="14"/>
      <c r="D32" s="14">
        <v>1</v>
      </c>
      <c r="E32" s="18" t="s">
        <v>364</v>
      </c>
      <c r="F32" s="152"/>
      <c r="G32" s="85"/>
      <c r="H32" s="17">
        <v>29</v>
      </c>
      <c r="I32" s="14" t="s">
        <v>121</v>
      </c>
      <c r="J32" s="14">
        <v>2</v>
      </c>
      <c r="K32" s="14"/>
      <c r="L32" s="18"/>
      <c r="M32" s="152"/>
      <c r="N32" s="85"/>
      <c r="O32" s="7">
        <v>29</v>
      </c>
      <c r="P32" s="8" t="s">
        <v>28</v>
      </c>
      <c r="Q32" s="8"/>
      <c r="R32" s="8">
        <v>1</v>
      </c>
      <c r="S32" s="9" t="s">
        <v>362</v>
      </c>
      <c r="T32" s="153"/>
      <c r="U32" s="1"/>
      <c r="V32" s="1"/>
      <c r="W32" s="1"/>
      <c r="X32" s="1"/>
      <c r="Y32" s="85"/>
      <c r="Z32" s="85"/>
      <c r="AA32" s="85"/>
    </row>
    <row r="33" spans="1:27">
      <c r="A33" s="17">
        <v>30</v>
      </c>
      <c r="B33" s="14" t="s">
        <v>25</v>
      </c>
      <c r="C33" s="14">
        <v>3</v>
      </c>
      <c r="D33" s="14"/>
      <c r="E33" s="18" t="s">
        <v>362</v>
      </c>
      <c r="F33" s="152"/>
      <c r="G33" s="85"/>
      <c r="H33" s="17">
        <v>30</v>
      </c>
      <c r="I33" s="14" t="s">
        <v>122</v>
      </c>
      <c r="J33" s="14">
        <v>2</v>
      </c>
      <c r="K33" s="14"/>
      <c r="L33" s="18"/>
      <c r="M33" s="152"/>
      <c r="N33" s="85"/>
      <c r="O33" s="7">
        <v>30</v>
      </c>
      <c r="P33" s="8" t="s">
        <v>73</v>
      </c>
      <c r="Q33" s="8">
        <v>3</v>
      </c>
      <c r="R33" s="8"/>
      <c r="S33" s="9" t="s">
        <v>357</v>
      </c>
      <c r="T33" s="153"/>
      <c r="U33" s="1"/>
      <c r="V33" s="1"/>
      <c r="W33" s="1"/>
      <c r="X33" s="1"/>
      <c r="Y33" s="85"/>
      <c r="Z33" s="85"/>
      <c r="AA33" s="85"/>
    </row>
    <row r="34" spans="1:27">
      <c r="A34" s="17">
        <v>31</v>
      </c>
      <c r="B34" s="14" t="s">
        <v>26</v>
      </c>
      <c r="C34" s="14"/>
      <c r="D34" s="14">
        <v>1</v>
      </c>
      <c r="E34" s="18" t="s">
        <v>362</v>
      </c>
      <c r="F34" s="152"/>
      <c r="G34" s="85"/>
      <c r="H34" s="17">
        <v>31</v>
      </c>
      <c r="I34" s="14" t="s">
        <v>88</v>
      </c>
      <c r="J34" s="14">
        <v>2</v>
      </c>
      <c r="K34" s="14"/>
      <c r="L34" s="18"/>
      <c r="M34" s="152"/>
      <c r="N34" s="85"/>
      <c r="O34" s="7">
        <v>31</v>
      </c>
      <c r="P34" s="8" t="s">
        <v>74</v>
      </c>
      <c r="Q34" s="8"/>
      <c r="R34" s="8">
        <v>1</v>
      </c>
      <c r="S34" s="9" t="s">
        <v>357</v>
      </c>
      <c r="T34" s="153"/>
      <c r="U34" s="1"/>
      <c r="V34" s="1"/>
      <c r="W34" s="1"/>
      <c r="X34" s="1"/>
      <c r="Y34" s="85"/>
      <c r="Z34" s="85"/>
      <c r="AA34" s="85"/>
    </row>
    <row r="35" spans="1:27">
      <c r="A35" s="17">
        <v>32</v>
      </c>
      <c r="B35" s="14" t="s">
        <v>27</v>
      </c>
      <c r="C35" s="14">
        <v>3</v>
      </c>
      <c r="D35" s="14"/>
      <c r="E35" s="18" t="s">
        <v>362</v>
      </c>
      <c r="F35" s="152"/>
      <c r="G35" s="85"/>
      <c r="H35" s="17">
        <v>32</v>
      </c>
      <c r="I35" s="14" t="s">
        <v>87</v>
      </c>
      <c r="J35" s="14">
        <v>2</v>
      </c>
      <c r="K35" s="14"/>
      <c r="L35" s="18"/>
      <c r="M35" s="152" t="s">
        <v>311</v>
      </c>
      <c r="N35" s="85"/>
      <c r="O35" s="7">
        <v>32</v>
      </c>
      <c r="P35" s="8" t="s">
        <v>75</v>
      </c>
      <c r="Q35" s="8">
        <v>2</v>
      </c>
      <c r="R35" s="8"/>
      <c r="S35" s="9" t="s">
        <v>355</v>
      </c>
      <c r="T35" s="153"/>
      <c r="U35" s="1"/>
      <c r="V35" s="1"/>
      <c r="W35" s="1"/>
      <c r="X35" s="1"/>
      <c r="Y35" s="85"/>
      <c r="Z35" s="85"/>
      <c r="AA35" s="85"/>
    </row>
    <row r="36" spans="1:27">
      <c r="A36" s="17">
        <v>33</v>
      </c>
      <c r="B36" s="14" t="s">
        <v>28</v>
      </c>
      <c r="C36" s="14"/>
      <c r="D36" s="14">
        <v>1</v>
      </c>
      <c r="E36" s="18" t="s">
        <v>362</v>
      </c>
      <c r="F36" s="152"/>
      <c r="G36" s="85"/>
      <c r="H36" s="17">
        <v>33</v>
      </c>
      <c r="I36" s="14" t="s">
        <v>123</v>
      </c>
      <c r="J36" s="14">
        <v>2</v>
      </c>
      <c r="K36" s="14"/>
      <c r="L36" s="18"/>
      <c r="M36" s="152" t="s">
        <v>311</v>
      </c>
      <c r="N36" s="85"/>
      <c r="O36" s="7">
        <v>33</v>
      </c>
      <c r="P36" s="8" t="s">
        <v>76</v>
      </c>
      <c r="Q36" s="8"/>
      <c r="R36" s="8">
        <v>1</v>
      </c>
      <c r="S36" s="9" t="s">
        <v>355</v>
      </c>
      <c r="T36" s="153"/>
      <c r="U36" s="1"/>
      <c r="V36" s="1"/>
      <c r="W36" s="1"/>
      <c r="X36" s="1"/>
      <c r="Y36" s="85"/>
      <c r="Z36" s="85"/>
      <c r="AA36" s="85"/>
    </row>
    <row r="37" spans="1:27">
      <c r="A37" s="17">
        <v>34</v>
      </c>
      <c r="B37" s="14" t="s">
        <v>29</v>
      </c>
      <c r="C37" s="14">
        <v>3</v>
      </c>
      <c r="D37" s="14"/>
      <c r="E37" s="18" t="s">
        <v>367</v>
      </c>
      <c r="F37" s="152"/>
      <c r="G37" s="85"/>
      <c r="H37" s="17">
        <v>34</v>
      </c>
      <c r="I37" s="14" t="s">
        <v>57</v>
      </c>
      <c r="J37" s="14">
        <v>2</v>
      </c>
      <c r="K37" s="14"/>
      <c r="L37" s="18"/>
      <c r="M37" s="152" t="s">
        <v>311</v>
      </c>
      <c r="N37" s="85"/>
      <c r="O37" s="7">
        <v>34</v>
      </c>
      <c r="P37" s="8" t="s">
        <v>33</v>
      </c>
      <c r="Q37" s="8">
        <v>3</v>
      </c>
      <c r="R37" s="8"/>
      <c r="S37" s="18" t="s">
        <v>366</v>
      </c>
      <c r="T37" s="152" t="s">
        <v>311</v>
      </c>
      <c r="U37" s="1"/>
      <c r="V37" s="1"/>
      <c r="W37" s="1"/>
      <c r="X37" s="1"/>
      <c r="Y37" s="85"/>
      <c r="Z37" s="85"/>
      <c r="AA37" s="85"/>
    </row>
    <row r="38" spans="1:27" ht="15.75" thickBot="1">
      <c r="A38" s="17">
        <v>35</v>
      </c>
      <c r="B38" s="14" t="s">
        <v>30</v>
      </c>
      <c r="C38" s="14"/>
      <c r="D38" s="14">
        <v>1</v>
      </c>
      <c r="E38" s="18" t="s">
        <v>367</v>
      </c>
      <c r="F38" s="152"/>
      <c r="G38" s="85"/>
      <c r="H38" s="133">
        <v>35</v>
      </c>
      <c r="I38" s="134" t="s">
        <v>101</v>
      </c>
      <c r="J38" s="134">
        <f>SUM(J4:J37)</f>
        <v>59</v>
      </c>
      <c r="K38" s="134">
        <f>SUM(K4:K37)</f>
        <v>6</v>
      </c>
      <c r="L38" s="135">
        <f>SUM(J38:K38)</f>
        <v>65</v>
      </c>
      <c r="M38" s="152"/>
      <c r="N38" s="85"/>
      <c r="O38" s="7">
        <v>35</v>
      </c>
      <c r="P38" s="8" t="s">
        <v>34</v>
      </c>
      <c r="Q38" s="8"/>
      <c r="R38" s="8">
        <v>1</v>
      </c>
      <c r="S38" s="18" t="s">
        <v>366</v>
      </c>
      <c r="T38" s="152" t="s">
        <v>311</v>
      </c>
      <c r="U38" s="1"/>
      <c r="V38" s="1"/>
      <c r="W38" s="1"/>
      <c r="X38" s="1"/>
      <c r="Y38" s="85"/>
      <c r="Z38" s="85"/>
      <c r="AA38" s="85"/>
    </row>
    <row r="39" spans="1:27">
      <c r="A39" s="17">
        <v>36</v>
      </c>
      <c r="B39" s="14" t="s">
        <v>31</v>
      </c>
      <c r="C39" s="14">
        <v>3</v>
      </c>
      <c r="D39" s="14"/>
      <c r="E39" s="18" t="s">
        <v>356</v>
      </c>
      <c r="F39" s="152"/>
      <c r="G39" s="85"/>
      <c r="H39" s="85"/>
      <c r="I39" s="33" t="s">
        <v>368</v>
      </c>
      <c r="J39" s="155">
        <v>2</v>
      </c>
      <c r="K39" s="85"/>
      <c r="L39" s="18" t="s">
        <v>355</v>
      </c>
      <c r="M39" s="151"/>
      <c r="N39" s="85"/>
      <c r="O39" s="7">
        <v>36</v>
      </c>
      <c r="P39" s="8" t="s">
        <v>35</v>
      </c>
      <c r="Q39" s="8">
        <v>3</v>
      </c>
      <c r="R39" s="8"/>
      <c r="S39" s="9" t="s">
        <v>359</v>
      </c>
      <c r="T39" s="153"/>
      <c r="U39" s="1"/>
      <c r="V39" s="1"/>
      <c r="W39" s="1"/>
      <c r="X39" s="1"/>
      <c r="Y39" s="85"/>
      <c r="Z39" s="85"/>
      <c r="AA39" s="85"/>
    </row>
    <row r="40" spans="1:27">
      <c r="A40" s="17">
        <v>37</v>
      </c>
      <c r="B40" s="14" t="s">
        <v>32</v>
      </c>
      <c r="C40" s="14"/>
      <c r="D40" s="14">
        <v>1</v>
      </c>
      <c r="E40" s="18" t="s">
        <v>356</v>
      </c>
      <c r="F40" s="152"/>
      <c r="G40" s="85"/>
      <c r="H40" s="85"/>
      <c r="I40" s="85"/>
      <c r="J40" s="85"/>
      <c r="K40" s="85"/>
      <c r="L40" s="85"/>
      <c r="M40" s="85"/>
      <c r="N40" s="85"/>
      <c r="O40" s="7">
        <v>37</v>
      </c>
      <c r="P40" s="8" t="s">
        <v>36</v>
      </c>
      <c r="Q40" s="8">
        <v>3</v>
      </c>
      <c r="R40" s="8"/>
      <c r="S40" s="9" t="s">
        <v>355</v>
      </c>
      <c r="T40" s="153"/>
      <c r="U40" s="1"/>
      <c r="V40" s="1"/>
      <c r="W40" s="1"/>
      <c r="X40" s="1"/>
      <c r="Y40" s="85"/>
      <c r="Z40" s="85"/>
      <c r="AA40" s="85"/>
    </row>
    <row r="41" spans="1:27">
      <c r="A41" s="17">
        <v>38</v>
      </c>
      <c r="B41" s="14" t="s">
        <v>33</v>
      </c>
      <c r="C41" s="14">
        <v>3</v>
      </c>
      <c r="D41" s="14"/>
      <c r="E41" s="18" t="s">
        <v>366</v>
      </c>
      <c r="F41" s="152" t="s">
        <v>311</v>
      </c>
      <c r="G41" s="85"/>
      <c r="H41" s="85"/>
      <c r="I41" s="85"/>
      <c r="J41" s="85"/>
      <c r="K41" s="85"/>
      <c r="L41" s="85"/>
      <c r="M41" s="85"/>
      <c r="N41" s="85"/>
      <c r="O41" s="7">
        <v>38</v>
      </c>
      <c r="P41" s="8" t="s">
        <v>98</v>
      </c>
      <c r="Q41" s="8">
        <v>3</v>
      </c>
      <c r="R41" s="8"/>
      <c r="S41" s="9" t="s">
        <v>361</v>
      </c>
      <c r="T41" s="153"/>
      <c r="U41" s="1"/>
      <c r="V41" s="1"/>
      <c r="W41" s="1"/>
      <c r="X41" s="1"/>
      <c r="Y41" s="85"/>
      <c r="Z41" s="85"/>
      <c r="AA41" s="85"/>
    </row>
    <row r="42" spans="1:27">
      <c r="A42" s="17">
        <v>39</v>
      </c>
      <c r="B42" s="14" t="s">
        <v>34</v>
      </c>
      <c r="C42" s="14"/>
      <c r="D42" s="14">
        <v>1</v>
      </c>
      <c r="E42" s="18" t="s">
        <v>366</v>
      </c>
      <c r="F42" s="152" t="s">
        <v>311</v>
      </c>
      <c r="G42" s="85"/>
      <c r="H42" s="85"/>
      <c r="I42" s="85"/>
      <c r="J42" s="85"/>
      <c r="K42" s="85"/>
      <c r="L42" s="85"/>
      <c r="M42" s="85"/>
      <c r="N42" s="85"/>
      <c r="O42" s="7">
        <v>39</v>
      </c>
      <c r="P42" s="8" t="s">
        <v>77</v>
      </c>
      <c r="Q42" s="8">
        <v>2</v>
      </c>
      <c r="R42" s="8"/>
      <c r="S42" s="18" t="s">
        <v>369</v>
      </c>
      <c r="T42" s="152"/>
      <c r="U42" s="1"/>
      <c r="V42" s="1"/>
      <c r="W42" s="1"/>
      <c r="X42" s="1"/>
      <c r="Y42" s="85"/>
      <c r="Z42" s="85"/>
      <c r="AA42" s="85"/>
    </row>
    <row r="43" spans="1:27">
      <c r="A43" s="17">
        <v>40</v>
      </c>
      <c r="B43" s="14" t="s">
        <v>35</v>
      </c>
      <c r="C43" s="14">
        <v>3</v>
      </c>
      <c r="D43" s="14"/>
      <c r="E43" s="18" t="s">
        <v>357</v>
      </c>
      <c r="F43" s="152"/>
      <c r="G43" s="85"/>
      <c r="H43" s="85"/>
      <c r="I43" s="85"/>
      <c r="J43" s="85"/>
      <c r="K43" s="85"/>
      <c r="L43" s="85"/>
      <c r="M43" s="85"/>
      <c r="N43" s="85"/>
      <c r="O43" s="7">
        <v>40</v>
      </c>
      <c r="P43" s="8" t="s">
        <v>99</v>
      </c>
      <c r="Q43" s="8"/>
      <c r="R43" s="8">
        <v>1</v>
      </c>
      <c r="S43" s="18" t="s">
        <v>369</v>
      </c>
      <c r="T43" s="152"/>
      <c r="U43" s="1"/>
      <c r="V43" s="1"/>
      <c r="W43" s="1"/>
      <c r="X43" s="1"/>
      <c r="Y43" s="85"/>
      <c r="Z43" s="85"/>
      <c r="AA43" s="85"/>
    </row>
    <row r="44" spans="1:27" ht="15.75" thickBot="1">
      <c r="A44" s="17">
        <v>41</v>
      </c>
      <c r="B44" s="14" t="s">
        <v>36</v>
      </c>
      <c r="C44" s="14">
        <v>3</v>
      </c>
      <c r="D44" s="14"/>
      <c r="E44" s="18" t="s">
        <v>355</v>
      </c>
      <c r="F44" s="152" t="s">
        <v>148</v>
      </c>
      <c r="G44" s="85"/>
      <c r="H44" s="85"/>
      <c r="I44" s="85"/>
      <c r="J44" s="85"/>
      <c r="K44" s="85"/>
      <c r="L44" s="85"/>
      <c r="M44" s="85"/>
      <c r="N44" s="85"/>
      <c r="O44" s="11">
        <v>41</v>
      </c>
      <c r="P44" s="12" t="s">
        <v>100</v>
      </c>
      <c r="Q44" s="12">
        <v>2</v>
      </c>
      <c r="R44" s="12"/>
      <c r="S44" s="13" t="s">
        <v>359</v>
      </c>
      <c r="T44" s="153"/>
      <c r="U44" s="1"/>
      <c r="V44" s="1"/>
      <c r="W44" s="1"/>
      <c r="X44" s="1"/>
      <c r="Y44" s="85"/>
      <c r="Z44" s="85"/>
      <c r="AA44" s="85"/>
    </row>
    <row r="45" spans="1:27" ht="15.75" thickBot="1">
      <c r="A45" s="17">
        <v>42</v>
      </c>
      <c r="B45" s="14" t="s">
        <v>98</v>
      </c>
      <c r="C45" s="14">
        <v>3</v>
      </c>
      <c r="D45" s="14"/>
      <c r="E45" s="18" t="s">
        <v>355</v>
      </c>
      <c r="F45" s="152" t="s">
        <v>151</v>
      </c>
      <c r="G45" s="85"/>
      <c r="H45" s="85"/>
      <c r="I45" s="85"/>
      <c r="J45" s="85"/>
      <c r="K45" s="85"/>
      <c r="L45" s="85"/>
      <c r="M45" s="85"/>
      <c r="N45" s="85"/>
      <c r="O45" s="156"/>
      <c r="P45" s="157" t="s">
        <v>101</v>
      </c>
      <c r="Q45" s="157">
        <f>SUM(Q4:Q44)</f>
        <v>63</v>
      </c>
      <c r="R45" s="157">
        <f>SUM(R4:R44)</f>
        <v>17</v>
      </c>
      <c r="S45" s="158">
        <f t="shared" ref="S45" si="1">SUM(Q45:R45)</f>
        <v>80</v>
      </c>
      <c r="T45" s="153"/>
      <c r="U45" s="1"/>
      <c r="V45" s="1"/>
      <c r="W45" s="1"/>
      <c r="X45" s="1"/>
      <c r="Y45" s="85"/>
      <c r="Z45" s="85"/>
      <c r="AA45" s="85"/>
    </row>
    <row r="46" spans="1:27">
      <c r="A46" s="17">
        <v>43</v>
      </c>
      <c r="B46" s="14" t="s">
        <v>37</v>
      </c>
      <c r="C46" s="14">
        <v>2</v>
      </c>
      <c r="D46" s="14"/>
      <c r="E46" s="18" t="s">
        <v>369</v>
      </c>
      <c r="F46" s="152"/>
      <c r="G46" s="85"/>
      <c r="H46" s="85"/>
      <c r="I46" s="85"/>
      <c r="J46" s="85"/>
      <c r="K46" s="85"/>
      <c r="L46" s="85"/>
      <c r="M46" s="85"/>
      <c r="N46" s="85"/>
      <c r="O46" s="85" t="s">
        <v>147</v>
      </c>
      <c r="P46" s="155" t="s">
        <v>146</v>
      </c>
      <c r="Q46" s="37">
        <v>2</v>
      </c>
      <c r="R46" s="85"/>
      <c r="S46" s="9" t="s">
        <v>359</v>
      </c>
      <c r="T46" s="153"/>
      <c r="U46" s="1"/>
      <c r="V46" s="1"/>
      <c r="W46" s="1"/>
      <c r="X46" s="1"/>
      <c r="Y46" s="85"/>
      <c r="Z46" s="85"/>
      <c r="AA46" s="85"/>
    </row>
    <row r="47" spans="1:27" ht="15.75" thickBot="1">
      <c r="A47" s="23">
        <v>44</v>
      </c>
      <c r="B47" s="24" t="s">
        <v>99</v>
      </c>
      <c r="C47" s="24"/>
      <c r="D47" s="24">
        <v>1</v>
      </c>
      <c r="E47" s="18" t="s">
        <v>369</v>
      </c>
      <c r="F47" s="152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1"/>
      <c r="T47" s="1"/>
      <c r="U47" s="1"/>
      <c r="V47" s="1"/>
      <c r="W47" s="1"/>
      <c r="X47" s="1"/>
      <c r="Y47" s="85"/>
      <c r="Z47" s="85"/>
      <c r="AA47" s="85"/>
    </row>
    <row r="48" spans="1:27" ht="15.75" thickBot="1">
      <c r="A48" s="159">
        <v>45</v>
      </c>
      <c r="B48" s="160" t="s">
        <v>101</v>
      </c>
      <c r="C48" s="160">
        <f>SUM(C4:C47)</f>
        <v>63</v>
      </c>
      <c r="D48" s="160">
        <f>SUM(D4:D47)</f>
        <v>19</v>
      </c>
      <c r="E48" s="161">
        <f t="shared" ref="E48" si="2">SUM(C48:D48)</f>
        <v>82</v>
      </c>
      <c r="F48" s="152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1"/>
      <c r="T48" s="1"/>
      <c r="U48" s="1"/>
      <c r="V48" s="1"/>
      <c r="W48" s="1"/>
      <c r="X48" s="1"/>
      <c r="Y48" s="85"/>
      <c r="Z48" s="85"/>
      <c r="AA48" s="85"/>
    </row>
    <row r="49" spans="1:27">
      <c r="A49" s="85" t="s">
        <v>147</v>
      </c>
      <c r="B49" s="155" t="s">
        <v>146</v>
      </c>
      <c r="C49" s="155">
        <v>2</v>
      </c>
      <c r="D49" s="85"/>
      <c r="E49" s="162" t="s">
        <v>355</v>
      </c>
      <c r="F49" s="152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1"/>
      <c r="T49" s="1"/>
      <c r="U49" s="1"/>
      <c r="V49" s="1"/>
      <c r="W49" s="1"/>
      <c r="X49" s="1"/>
      <c r="Y49" s="85"/>
      <c r="Z49" s="85"/>
      <c r="AA49" s="85"/>
    </row>
  </sheetData>
  <mergeCells count="4">
    <mergeCell ref="A2:E2"/>
    <mergeCell ref="H2:L2"/>
    <mergeCell ref="O2:S2"/>
    <mergeCell ref="V2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2"/>
  <sheetViews>
    <sheetView rightToLeft="1" topLeftCell="I34" zoomScaleNormal="100" workbookViewId="0">
      <selection activeCell="K58" sqref="K58"/>
    </sheetView>
  </sheetViews>
  <sheetFormatPr defaultRowHeight="15"/>
  <cols>
    <col min="1" max="1" width="5" bestFit="1" customWidth="1"/>
    <col min="2" max="2" width="41" bestFit="1" customWidth="1"/>
    <col min="3" max="3" width="5.28515625" bestFit="1" customWidth="1"/>
    <col min="4" max="4" width="4.7109375" bestFit="1" customWidth="1"/>
    <col min="5" max="5" width="13.140625" bestFit="1" customWidth="1"/>
    <col min="6" max="6" width="4" bestFit="1" customWidth="1"/>
    <col min="7" max="9" width="4" customWidth="1"/>
    <col min="11" max="11" width="41" bestFit="1" customWidth="1"/>
    <col min="12" max="12" width="5" customWidth="1"/>
    <col min="13" max="13" width="4.85546875" customWidth="1"/>
    <col min="14" max="14" width="11.85546875" bestFit="1" customWidth="1"/>
    <col min="15" max="16" width="11.85546875" customWidth="1"/>
    <col min="18" max="18" width="39.85546875" customWidth="1"/>
    <col min="19" max="19" width="3.28515625" customWidth="1"/>
    <col min="20" max="20" width="3.42578125" customWidth="1"/>
    <col min="21" max="21" width="11.85546875" bestFit="1" customWidth="1"/>
    <col min="23" max="23" width="24.85546875" bestFit="1" customWidth="1"/>
    <col min="24" max="24" width="5.85546875" bestFit="1" customWidth="1"/>
    <col min="25" max="25" width="3" bestFit="1" customWidth="1"/>
    <col min="26" max="26" width="13.140625" bestFit="1" customWidth="1"/>
  </cols>
  <sheetData>
    <row r="1" spans="1:26" ht="15.75" thickBot="1">
      <c r="A1" s="27"/>
      <c r="B1" s="27"/>
      <c r="C1" s="27"/>
      <c r="D1" s="27"/>
      <c r="E1" s="27"/>
      <c r="F1" s="27"/>
      <c r="G1" s="27"/>
      <c r="H1" s="27"/>
      <c r="I1" s="27"/>
    </row>
    <row r="2" spans="1:26" ht="15.75" thickBot="1">
      <c r="A2" s="20" t="s">
        <v>125</v>
      </c>
      <c r="B2" s="21" t="s">
        <v>0</v>
      </c>
      <c r="C2" s="21" t="s">
        <v>102</v>
      </c>
      <c r="D2" s="21" t="s">
        <v>103</v>
      </c>
      <c r="E2" s="28" t="s">
        <v>127</v>
      </c>
      <c r="F2" s="22" t="s">
        <v>104</v>
      </c>
      <c r="G2" s="43"/>
      <c r="H2" s="43"/>
      <c r="I2" s="43"/>
      <c r="J2">
        <f>SUM(N13,U13,Z18,Z31,U27,N49,U51,Z49)</f>
        <v>192</v>
      </c>
    </row>
    <row r="3" spans="1:26" ht="15.75" thickBot="1">
      <c r="A3" s="17">
        <v>1</v>
      </c>
      <c r="B3" s="14" t="s">
        <v>1</v>
      </c>
      <c r="C3" s="14">
        <v>2</v>
      </c>
      <c r="D3" s="14"/>
      <c r="E3" s="28" t="s">
        <v>127</v>
      </c>
      <c r="F3" s="18">
        <f t="shared" ref="F3:F46" si="0">SUM(C3:D3)</f>
        <v>2</v>
      </c>
      <c r="G3" s="27"/>
      <c r="H3" s="27"/>
      <c r="I3" s="27"/>
      <c r="J3">
        <f>SUM(E47,E124)</f>
        <v>184</v>
      </c>
      <c r="K3" s="14" t="s">
        <v>4</v>
      </c>
      <c r="L3" s="14">
        <v>2</v>
      </c>
      <c r="M3" s="14"/>
      <c r="N3" s="28" t="s">
        <v>127</v>
      </c>
      <c r="O3" s="43" t="s">
        <v>178</v>
      </c>
      <c r="P3" s="43">
        <f>SUM((M3*2.66)+L3)</f>
        <v>2</v>
      </c>
      <c r="R3" s="15" t="s">
        <v>112</v>
      </c>
      <c r="S3" s="16">
        <v>3</v>
      </c>
      <c r="T3" s="16"/>
      <c r="U3" s="22" t="s">
        <v>127</v>
      </c>
      <c r="W3" s="14" t="s">
        <v>21</v>
      </c>
      <c r="X3" s="14">
        <v>3</v>
      </c>
      <c r="Y3" s="14"/>
      <c r="Z3" s="28" t="s">
        <v>127</v>
      </c>
    </row>
    <row r="4" spans="1:26" ht="15.75" thickBot="1">
      <c r="A4" s="17">
        <v>2</v>
      </c>
      <c r="B4" s="14" t="s">
        <v>2</v>
      </c>
      <c r="C4" s="14">
        <v>3</v>
      </c>
      <c r="D4" s="14"/>
      <c r="E4" s="28" t="s">
        <v>127</v>
      </c>
      <c r="F4" s="18">
        <f t="shared" si="0"/>
        <v>3</v>
      </c>
      <c r="G4" s="27"/>
      <c r="H4" s="27"/>
      <c r="I4" s="27"/>
      <c r="K4" s="14" t="s">
        <v>5</v>
      </c>
      <c r="L4" s="14"/>
      <c r="M4" s="14">
        <v>1</v>
      </c>
      <c r="N4" s="28" t="s">
        <v>127</v>
      </c>
      <c r="O4" s="43" t="s">
        <v>178</v>
      </c>
      <c r="P4" s="43">
        <f t="shared" ref="P4:P11" si="1">SUM((M4*2.66)+L4)</f>
        <v>2.66</v>
      </c>
      <c r="R4" s="17" t="s">
        <v>113</v>
      </c>
      <c r="S4" s="14"/>
      <c r="T4" s="14">
        <v>1</v>
      </c>
      <c r="U4" s="22" t="s">
        <v>127</v>
      </c>
      <c r="W4" s="14" t="s">
        <v>22</v>
      </c>
      <c r="X4" s="14"/>
      <c r="Y4" s="14">
        <v>1</v>
      </c>
      <c r="Z4" s="28" t="s">
        <v>127</v>
      </c>
    </row>
    <row r="5" spans="1:26" ht="15.75" thickBot="1">
      <c r="A5" s="17">
        <v>3</v>
      </c>
      <c r="B5" s="14" t="s">
        <v>3</v>
      </c>
      <c r="C5" s="14"/>
      <c r="D5" s="14">
        <v>1</v>
      </c>
      <c r="E5" s="28" t="s">
        <v>127</v>
      </c>
      <c r="F5" s="18">
        <f t="shared" si="0"/>
        <v>1</v>
      </c>
      <c r="G5" s="27"/>
      <c r="H5" s="27"/>
      <c r="I5" s="27"/>
      <c r="K5" s="14" t="s">
        <v>6</v>
      </c>
      <c r="L5" s="14">
        <v>2</v>
      </c>
      <c r="M5" s="14"/>
      <c r="N5" s="28" t="s">
        <v>127</v>
      </c>
      <c r="O5" s="43" t="s">
        <v>177</v>
      </c>
      <c r="P5" s="43">
        <f t="shared" si="1"/>
        <v>2</v>
      </c>
      <c r="R5" s="7" t="s">
        <v>67</v>
      </c>
      <c r="S5" s="8">
        <v>3</v>
      </c>
      <c r="T5" s="8"/>
      <c r="U5" s="6" t="s">
        <v>131</v>
      </c>
      <c r="W5" s="14" t="s">
        <v>23</v>
      </c>
      <c r="X5" s="14">
        <v>3</v>
      </c>
      <c r="Y5" s="14"/>
      <c r="Z5" s="28" t="s">
        <v>127</v>
      </c>
    </row>
    <row r="6" spans="1:26" ht="15.75" thickBot="1">
      <c r="A6" s="17">
        <v>4</v>
      </c>
      <c r="B6" s="14" t="s">
        <v>4</v>
      </c>
      <c r="C6" s="14">
        <v>2</v>
      </c>
      <c r="D6" s="14"/>
      <c r="E6" s="28" t="s">
        <v>127</v>
      </c>
      <c r="F6" s="18">
        <f t="shared" si="0"/>
        <v>2</v>
      </c>
      <c r="G6" s="27"/>
      <c r="H6" s="27"/>
      <c r="I6" s="27"/>
      <c r="K6" s="14" t="s">
        <v>7</v>
      </c>
      <c r="L6" s="14"/>
      <c r="M6" s="14">
        <v>1</v>
      </c>
      <c r="N6" s="28" t="s">
        <v>127</v>
      </c>
      <c r="O6" s="43" t="s">
        <v>177</v>
      </c>
      <c r="P6" s="43">
        <f t="shared" si="1"/>
        <v>2.66</v>
      </c>
      <c r="R6" s="7" t="s">
        <v>68</v>
      </c>
      <c r="S6" s="8"/>
      <c r="T6" s="8">
        <v>1</v>
      </c>
      <c r="U6" s="6" t="s">
        <v>131</v>
      </c>
      <c r="W6" s="14" t="s">
        <v>24</v>
      </c>
      <c r="X6" s="14"/>
      <c r="Y6" s="14">
        <v>1</v>
      </c>
      <c r="Z6" s="28" t="s">
        <v>127</v>
      </c>
    </row>
    <row r="7" spans="1:26" ht="15.75" thickBot="1">
      <c r="A7" s="17">
        <v>5</v>
      </c>
      <c r="B7" s="14" t="s">
        <v>5</v>
      </c>
      <c r="C7" s="14"/>
      <c r="D7" s="14">
        <v>1</v>
      </c>
      <c r="E7" s="28" t="s">
        <v>127</v>
      </c>
      <c r="F7" s="18">
        <f t="shared" si="0"/>
        <v>1</v>
      </c>
      <c r="G7" s="27"/>
      <c r="H7" s="27"/>
      <c r="I7" s="27"/>
      <c r="K7" s="14" t="s">
        <v>8</v>
      </c>
      <c r="L7" s="14">
        <v>2</v>
      </c>
      <c r="M7" s="14"/>
      <c r="N7" s="28" t="s">
        <v>127</v>
      </c>
      <c r="O7" s="43" t="s">
        <v>177</v>
      </c>
      <c r="P7" s="43">
        <f t="shared" si="1"/>
        <v>2</v>
      </c>
      <c r="R7" s="7" t="s">
        <v>69</v>
      </c>
      <c r="S7" s="8">
        <v>2</v>
      </c>
      <c r="T7" s="8"/>
      <c r="U7" s="6" t="s">
        <v>131</v>
      </c>
      <c r="W7" s="8" t="s">
        <v>71</v>
      </c>
      <c r="X7" s="8">
        <v>3</v>
      </c>
      <c r="Y7" s="8"/>
      <c r="Z7" s="31" t="s">
        <v>131</v>
      </c>
    </row>
    <row r="8" spans="1:26" ht="15.75" thickBot="1">
      <c r="A8" s="17">
        <v>6</v>
      </c>
      <c r="B8" s="14" t="s">
        <v>6</v>
      </c>
      <c r="C8" s="14">
        <v>2</v>
      </c>
      <c r="D8" s="14"/>
      <c r="E8" s="28" t="s">
        <v>127</v>
      </c>
      <c r="F8" s="18">
        <f t="shared" si="0"/>
        <v>2</v>
      </c>
      <c r="G8" s="27"/>
      <c r="H8" s="27"/>
      <c r="I8" s="27"/>
      <c r="K8" s="14" t="s">
        <v>9</v>
      </c>
      <c r="L8" s="14"/>
      <c r="M8" s="14">
        <v>1</v>
      </c>
      <c r="N8" s="28" t="s">
        <v>127</v>
      </c>
      <c r="O8" s="43" t="s">
        <v>177</v>
      </c>
      <c r="P8" s="43">
        <f t="shared" si="1"/>
        <v>2.66</v>
      </c>
      <c r="R8" s="7" t="s">
        <v>70</v>
      </c>
      <c r="S8" s="8"/>
      <c r="T8" s="8">
        <v>1</v>
      </c>
      <c r="U8" s="6" t="s">
        <v>131</v>
      </c>
      <c r="W8" s="8" t="s">
        <v>22</v>
      </c>
      <c r="X8" s="8"/>
      <c r="Y8" s="8">
        <v>1</v>
      </c>
      <c r="Z8" s="31" t="s">
        <v>131</v>
      </c>
    </row>
    <row r="9" spans="1:26" ht="15.75" thickBot="1">
      <c r="A9" s="17">
        <v>7</v>
      </c>
      <c r="B9" s="14" t="s">
        <v>7</v>
      </c>
      <c r="C9" s="14"/>
      <c r="D9" s="14">
        <v>1</v>
      </c>
      <c r="E9" s="28" t="s">
        <v>127</v>
      </c>
      <c r="F9" s="18">
        <f t="shared" si="0"/>
        <v>1</v>
      </c>
      <c r="G9" s="27"/>
      <c r="H9" s="27"/>
      <c r="I9" s="27"/>
      <c r="K9" s="14" t="s">
        <v>1</v>
      </c>
      <c r="L9" s="14">
        <v>2</v>
      </c>
      <c r="M9" s="14"/>
      <c r="N9" s="28" t="s">
        <v>127</v>
      </c>
      <c r="O9" s="43" t="s">
        <v>177</v>
      </c>
      <c r="P9" s="43">
        <f t="shared" si="1"/>
        <v>2</v>
      </c>
      <c r="R9" s="35" t="s">
        <v>94</v>
      </c>
      <c r="S9" s="10">
        <v>2</v>
      </c>
      <c r="T9" s="8"/>
      <c r="U9" s="6" t="s">
        <v>131</v>
      </c>
      <c r="W9" s="8" t="s">
        <v>72</v>
      </c>
      <c r="X9" s="8">
        <v>3</v>
      </c>
      <c r="Y9" s="8"/>
      <c r="Z9" s="31" t="s">
        <v>131</v>
      </c>
    </row>
    <row r="10" spans="1:26" ht="15.75" thickBot="1">
      <c r="A10" s="17">
        <v>8</v>
      </c>
      <c r="B10" s="14" t="s">
        <v>8</v>
      </c>
      <c r="C10" s="14">
        <v>2</v>
      </c>
      <c r="D10" s="14"/>
      <c r="E10" s="28" t="s">
        <v>127</v>
      </c>
      <c r="F10" s="18">
        <f t="shared" si="0"/>
        <v>2</v>
      </c>
      <c r="G10" s="27"/>
      <c r="H10" s="27"/>
      <c r="I10" s="27"/>
      <c r="K10" s="14" t="s">
        <v>58</v>
      </c>
      <c r="L10" s="14">
        <v>2</v>
      </c>
      <c r="M10" s="14"/>
      <c r="N10" s="28" t="s">
        <v>127</v>
      </c>
      <c r="O10" s="43" t="s">
        <v>176</v>
      </c>
      <c r="P10" s="43">
        <f t="shared" si="1"/>
        <v>2</v>
      </c>
      <c r="R10" s="7" t="s">
        <v>96</v>
      </c>
      <c r="S10" s="8">
        <v>3</v>
      </c>
      <c r="T10" s="8"/>
      <c r="U10" s="6" t="s">
        <v>131</v>
      </c>
      <c r="W10" s="8" t="s">
        <v>24</v>
      </c>
      <c r="X10" s="8"/>
      <c r="Y10" s="8">
        <v>1</v>
      </c>
      <c r="Z10" s="31" t="s">
        <v>131</v>
      </c>
    </row>
    <row r="11" spans="1:26" ht="15.75" thickBot="1">
      <c r="A11" s="17">
        <v>9</v>
      </c>
      <c r="B11" s="14" t="s">
        <v>9</v>
      </c>
      <c r="C11" s="14"/>
      <c r="D11" s="14">
        <v>1</v>
      </c>
      <c r="E11" s="28" t="s">
        <v>127</v>
      </c>
      <c r="F11" s="18">
        <f t="shared" si="0"/>
        <v>1</v>
      </c>
      <c r="G11" s="27"/>
      <c r="H11" s="27"/>
      <c r="I11" s="27"/>
      <c r="K11" s="14" t="s">
        <v>126</v>
      </c>
      <c r="L11" s="14"/>
      <c r="M11" s="14">
        <v>1</v>
      </c>
      <c r="N11" s="28" t="s">
        <v>127</v>
      </c>
      <c r="O11" s="43" t="s">
        <v>176</v>
      </c>
      <c r="P11" s="43">
        <f t="shared" si="1"/>
        <v>2.66</v>
      </c>
      <c r="R11" s="2" t="s">
        <v>97</v>
      </c>
      <c r="S11" s="3"/>
      <c r="T11" s="3">
        <v>1</v>
      </c>
      <c r="U11" s="36" t="s">
        <v>131</v>
      </c>
      <c r="W11" s="14" t="s">
        <v>132</v>
      </c>
      <c r="X11" s="14">
        <v>2</v>
      </c>
      <c r="Y11" s="14"/>
      <c r="Z11" s="28" t="s">
        <v>132</v>
      </c>
    </row>
    <row r="12" spans="1:26" ht="15.75" thickBot="1">
      <c r="A12" s="17">
        <v>10</v>
      </c>
      <c r="B12" s="14" t="s">
        <v>10</v>
      </c>
      <c r="C12" s="14">
        <v>2</v>
      </c>
      <c r="D12" s="14"/>
      <c r="E12" s="28" t="s">
        <v>127</v>
      </c>
      <c r="F12" s="18">
        <f t="shared" si="0"/>
        <v>2</v>
      </c>
      <c r="G12" s="27"/>
      <c r="H12" s="27"/>
      <c r="I12" s="27"/>
      <c r="K12" s="14"/>
      <c r="L12" s="14"/>
      <c r="M12" s="14"/>
      <c r="N12" s="14"/>
      <c r="O12" s="27"/>
      <c r="P12" s="27"/>
      <c r="R12" s="14" t="s">
        <v>98</v>
      </c>
      <c r="S12" s="14">
        <v>3</v>
      </c>
      <c r="T12" s="14"/>
      <c r="U12" s="14" t="s">
        <v>127</v>
      </c>
      <c r="W12" s="14" t="s">
        <v>132</v>
      </c>
      <c r="X12" s="14">
        <v>2</v>
      </c>
      <c r="Y12" s="14"/>
      <c r="Z12" s="28" t="s">
        <v>132</v>
      </c>
    </row>
    <row r="13" spans="1:26" ht="15.75" thickBot="1">
      <c r="A13" s="17">
        <v>11</v>
      </c>
      <c r="B13" s="14" t="s">
        <v>11</v>
      </c>
      <c r="C13" s="14"/>
      <c r="D13" s="14">
        <v>1</v>
      </c>
      <c r="E13" s="28" t="s">
        <v>127</v>
      </c>
      <c r="F13" s="18">
        <f t="shared" si="0"/>
        <v>1</v>
      </c>
      <c r="G13" s="27"/>
      <c r="H13" s="27"/>
      <c r="I13" s="27"/>
      <c r="K13" s="37" t="s">
        <v>135</v>
      </c>
      <c r="L13" s="37">
        <v>18</v>
      </c>
      <c r="N13">
        <f>SUM(L3:M12)</f>
        <v>14</v>
      </c>
      <c r="O13" s="27"/>
      <c r="P13" s="43"/>
      <c r="R13" s="38" t="s">
        <v>136</v>
      </c>
      <c r="S13" s="37">
        <v>18</v>
      </c>
      <c r="U13">
        <f>SUM(S3:T11)</f>
        <v>17</v>
      </c>
      <c r="W13" s="45" t="s">
        <v>172</v>
      </c>
      <c r="X13" s="46">
        <v>2</v>
      </c>
      <c r="Y13" s="47"/>
      <c r="Z13" s="48"/>
    </row>
    <row r="14" spans="1:26" ht="15.75" thickBot="1">
      <c r="A14" s="17">
        <v>12</v>
      </c>
      <c r="B14" s="14" t="s">
        <v>13</v>
      </c>
      <c r="C14" s="14">
        <v>2</v>
      </c>
      <c r="D14" s="14"/>
      <c r="E14" s="28" t="s">
        <v>127</v>
      </c>
      <c r="F14" s="18">
        <f t="shared" si="0"/>
        <v>2</v>
      </c>
      <c r="G14" s="27"/>
      <c r="H14" s="27"/>
      <c r="I14" s="27"/>
      <c r="K14" s="37" t="s">
        <v>153</v>
      </c>
      <c r="L14" s="37">
        <v>3</v>
      </c>
      <c r="O14" s="43" t="s">
        <v>176</v>
      </c>
      <c r="P14" s="43">
        <f t="shared" ref="P14:P15" si="2">SUM((M14*2.66)+L14)</f>
        <v>3</v>
      </c>
      <c r="R14" s="40" t="s">
        <v>144</v>
      </c>
      <c r="S14" s="37">
        <v>18</v>
      </c>
      <c r="W14" s="45" t="s">
        <v>172</v>
      </c>
      <c r="X14" s="46">
        <v>2</v>
      </c>
      <c r="Y14" s="47"/>
      <c r="Z14" s="48"/>
    </row>
    <row r="15" spans="1:26" ht="15.75" thickBot="1">
      <c r="A15" s="17">
        <v>13</v>
      </c>
      <c r="B15" s="14" t="s">
        <v>12</v>
      </c>
      <c r="C15" s="14"/>
      <c r="D15" s="14">
        <v>1</v>
      </c>
      <c r="E15" s="28" t="s">
        <v>127</v>
      </c>
      <c r="F15" s="18">
        <f t="shared" si="0"/>
        <v>1</v>
      </c>
      <c r="G15" s="27"/>
      <c r="H15" s="27"/>
      <c r="I15" s="27"/>
      <c r="K15" s="37" t="s">
        <v>154</v>
      </c>
      <c r="L15" s="37">
        <v>3</v>
      </c>
      <c r="O15" s="43" t="s">
        <v>176</v>
      </c>
      <c r="P15" s="43">
        <f t="shared" si="2"/>
        <v>3</v>
      </c>
      <c r="R15" s="37" t="s">
        <v>104</v>
      </c>
      <c r="S15">
        <f>SUM(S1:S14)</f>
        <v>52</v>
      </c>
      <c r="T15">
        <f>SUM(T3:T13)*2.66</f>
        <v>10.64</v>
      </c>
      <c r="U15" s="34">
        <f>SUM(S15:T15)</f>
        <v>62.64</v>
      </c>
      <c r="W15" s="45" t="s">
        <v>173</v>
      </c>
      <c r="X15" s="46"/>
      <c r="Y15" s="47">
        <v>1</v>
      </c>
      <c r="Z15" s="48"/>
    </row>
    <row r="16" spans="1:26" ht="15.75" thickBot="1">
      <c r="A16" s="17">
        <v>14</v>
      </c>
      <c r="B16" s="14" t="s">
        <v>14</v>
      </c>
      <c r="C16" s="14">
        <v>2</v>
      </c>
      <c r="D16" s="14"/>
      <c r="E16" s="28" t="s">
        <v>127</v>
      </c>
      <c r="F16" s="18">
        <f t="shared" si="0"/>
        <v>2</v>
      </c>
      <c r="G16" s="27"/>
      <c r="H16" s="27"/>
      <c r="I16" s="27"/>
      <c r="K16" s="37" t="s">
        <v>104</v>
      </c>
      <c r="L16">
        <f>SUM(L3:L15)</f>
        <v>34</v>
      </c>
      <c r="M16">
        <f>SUM(M3:M13)*2.66</f>
        <v>10.64</v>
      </c>
      <c r="N16" s="34">
        <f>SUM(L16:M16)</f>
        <v>44.64</v>
      </c>
      <c r="R16" s="37" t="s">
        <v>142</v>
      </c>
      <c r="S16" s="33">
        <v>3</v>
      </c>
      <c r="T16" s="33"/>
      <c r="U16" s="33"/>
      <c r="W16" s="45" t="s">
        <v>173</v>
      </c>
      <c r="X16" s="46"/>
      <c r="Y16" s="47">
        <v>1</v>
      </c>
      <c r="Z16" s="48"/>
    </row>
    <row r="17" spans="1:26" ht="15.75" thickBot="1">
      <c r="A17" s="17">
        <v>15</v>
      </c>
      <c r="B17" s="14" t="s">
        <v>15</v>
      </c>
      <c r="C17" s="14">
        <v>2</v>
      </c>
      <c r="D17" s="14"/>
      <c r="E17" s="28" t="s">
        <v>127</v>
      </c>
      <c r="F17" s="18">
        <f t="shared" si="0"/>
        <v>2</v>
      </c>
      <c r="G17" s="27"/>
      <c r="H17" s="27"/>
      <c r="I17" s="27"/>
      <c r="K17" s="37" t="s">
        <v>142</v>
      </c>
      <c r="L17" s="33">
        <v>2</v>
      </c>
      <c r="M17" s="33"/>
      <c r="N17" s="33"/>
      <c r="R17" s="37" t="s">
        <v>143</v>
      </c>
      <c r="S17" s="39">
        <f>SUM(U15)/S16</f>
        <v>20.88</v>
      </c>
      <c r="T17" s="33"/>
      <c r="U17" s="33"/>
      <c r="W17" s="41" t="s">
        <v>146</v>
      </c>
      <c r="X17" s="41">
        <v>2</v>
      </c>
      <c r="Y17" s="27"/>
      <c r="Z17" s="42" t="s">
        <v>147</v>
      </c>
    </row>
    <row r="18" spans="1:26" ht="15.75" thickBot="1">
      <c r="A18" s="17">
        <v>16</v>
      </c>
      <c r="B18" s="14" t="s">
        <v>16</v>
      </c>
      <c r="C18" s="14">
        <v>2</v>
      </c>
      <c r="D18" s="14"/>
      <c r="E18" s="28" t="s">
        <v>127</v>
      </c>
      <c r="F18" s="18">
        <f t="shared" si="0"/>
        <v>2</v>
      </c>
      <c r="G18" s="27"/>
      <c r="H18" s="27"/>
      <c r="I18" s="27"/>
      <c r="K18" s="37" t="s">
        <v>143</v>
      </c>
      <c r="L18" s="39">
        <f>SUM(N16)/L17</f>
        <v>22.32</v>
      </c>
      <c r="M18" s="33"/>
      <c r="N18" s="33"/>
      <c r="P18" s="33"/>
      <c r="W18" s="38" t="s">
        <v>139</v>
      </c>
      <c r="X18" s="37">
        <v>30</v>
      </c>
      <c r="Z18">
        <f>SUM(X3:Y17)</f>
        <v>28</v>
      </c>
    </row>
    <row r="19" spans="1:26" ht="15.75" thickBot="1">
      <c r="A19" s="17">
        <v>17</v>
      </c>
      <c r="B19" s="14" t="s">
        <v>17</v>
      </c>
      <c r="C19" s="14"/>
      <c r="D19" s="14">
        <v>1</v>
      </c>
      <c r="E19" s="28" t="s">
        <v>127</v>
      </c>
      <c r="F19" s="18">
        <f t="shared" si="0"/>
        <v>1</v>
      </c>
      <c r="G19" s="27"/>
      <c r="H19" s="27"/>
      <c r="I19" s="27"/>
      <c r="K19" s="27"/>
      <c r="L19" s="27"/>
      <c r="M19" s="27"/>
      <c r="N19" s="27"/>
      <c r="O19" s="33"/>
      <c r="P19" s="33"/>
      <c r="R19" s="14" t="s">
        <v>31</v>
      </c>
      <c r="S19" s="14">
        <v>3</v>
      </c>
      <c r="T19" s="14"/>
      <c r="U19" s="28" t="s">
        <v>127</v>
      </c>
      <c r="W19" s="37" t="s">
        <v>104</v>
      </c>
      <c r="X19">
        <f>SUM(X3:X18)</f>
        <v>52</v>
      </c>
      <c r="Y19">
        <f>SUM(Y3:Y18)*2.66</f>
        <v>15.96</v>
      </c>
      <c r="Z19" s="34">
        <f>SUM(X19:Y19)</f>
        <v>67.960000000000008</v>
      </c>
    </row>
    <row r="20" spans="1:26" ht="15.75" thickBot="1">
      <c r="A20" s="17">
        <v>18</v>
      </c>
      <c r="B20" s="14" t="s">
        <v>18</v>
      </c>
      <c r="C20" s="14">
        <v>2</v>
      </c>
      <c r="D20" s="14"/>
      <c r="E20" s="28" t="s">
        <v>127</v>
      </c>
      <c r="F20" s="18">
        <f t="shared" si="0"/>
        <v>2</v>
      </c>
      <c r="G20" s="27"/>
      <c r="H20" s="27"/>
      <c r="I20" s="27"/>
      <c r="K20" s="43" t="s">
        <v>176</v>
      </c>
      <c r="L20" s="27">
        <f>SUM(P3,P4,P10,P11,P14,P15)+9</f>
        <v>24.32</v>
      </c>
      <c r="M20" s="27"/>
      <c r="N20" s="27"/>
      <c r="O20" s="33"/>
      <c r="P20" s="33"/>
      <c r="R20" s="14" t="s">
        <v>32</v>
      </c>
      <c r="S20" s="14"/>
      <c r="T20" s="14">
        <v>1</v>
      </c>
      <c r="U20" s="28" t="s">
        <v>127</v>
      </c>
      <c r="W20" s="37" t="s">
        <v>142</v>
      </c>
      <c r="X20" s="33">
        <v>3</v>
      </c>
      <c r="Y20" s="33"/>
      <c r="Z20" s="33"/>
    </row>
    <row r="21" spans="1:26" ht="15.75" thickBot="1">
      <c r="A21" s="17">
        <v>19</v>
      </c>
      <c r="B21" s="14" t="s">
        <v>19</v>
      </c>
      <c r="C21" s="14"/>
      <c r="D21" s="14">
        <v>1</v>
      </c>
      <c r="E21" s="28" t="s">
        <v>127</v>
      </c>
      <c r="F21" s="18">
        <f t="shared" si="0"/>
        <v>1</v>
      </c>
      <c r="G21" s="27"/>
      <c r="H21" s="27"/>
      <c r="I21" s="27"/>
      <c r="K21" s="43" t="s">
        <v>177</v>
      </c>
      <c r="L21" s="27">
        <f>SUM(P5,P6,P7,P8,P9)+9</f>
        <v>20.32</v>
      </c>
      <c r="M21" s="27"/>
      <c r="N21" s="27"/>
      <c r="O21" s="33"/>
      <c r="P21" s="33"/>
      <c r="R21" s="5" t="s">
        <v>92</v>
      </c>
      <c r="S21" s="5">
        <v>2</v>
      </c>
      <c r="T21" s="5"/>
      <c r="U21" s="31" t="s">
        <v>131</v>
      </c>
      <c r="W21" s="37" t="s">
        <v>143</v>
      </c>
      <c r="X21" s="39">
        <f>SUM(Z19)/X20</f>
        <v>22.653333333333336</v>
      </c>
      <c r="Y21" s="33"/>
      <c r="Z21" s="33"/>
    </row>
    <row r="22" spans="1:26" ht="15.75" thickBot="1">
      <c r="A22" s="17">
        <v>20</v>
      </c>
      <c r="B22" s="14" t="s">
        <v>58</v>
      </c>
      <c r="C22" s="14">
        <v>2</v>
      </c>
      <c r="D22" s="14"/>
      <c r="E22" s="28" t="s">
        <v>127</v>
      </c>
      <c r="F22" s="18">
        <f t="shared" si="0"/>
        <v>2</v>
      </c>
      <c r="G22" s="27"/>
      <c r="H22" s="27"/>
      <c r="I22" s="27"/>
      <c r="K22" s="27"/>
      <c r="L22" s="27"/>
      <c r="M22" s="27"/>
      <c r="N22" s="27"/>
      <c r="O22" s="33"/>
      <c r="P22" s="33"/>
      <c r="R22" s="8" t="s">
        <v>89</v>
      </c>
      <c r="S22" s="8">
        <v>3</v>
      </c>
      <c r="T22" s="8"/>
      <c r="U22" s="31" t="s">
        <v>131</v>
      </c>
    </row>
    <row r="23" spans="1:26" ht="15.75" thickBot="1">
      <c r="A23" s="17">
        <v>21</v>
      </c>
      <c r="B23" s="14" t="s">
        <v>126</v>
      </c>
      <c r="C23" s="14"/>
      <c r="D23" s="14">
        <v>1</v>
      </c>
      <c r="E23" s="28" t="s">
        <v>127</v>
      </c>
      <c r="F23" s="18">
        <f t="shared" si="0"/>
        <v>1</v>
      </c>
      <c r="G23" s="27"/>
      <c r="H23" s="27"/>
      <c r="I23" s="27"/>
      <c r="K23" s="14" t="s">
        <v>10</v>
      </c>
      <c r="L23" s="14">
        <v>2</v>
      </c>
      <c r="M23" s="14"/>
      <c r="N23" s="28" t="s">
        <v>127</v>
      </c>
      <c r="O23" t="s">
        <v>151</v>
      </c>
      <c r="P23" s="43">
        <f t="shared" ref="P23:P47" si="3">SUM((M23*2.66)+L23)</f>
        <v>2</v>
      </c>
      <c r="R23" s="8" t="s">
        <v>93</v>
      </c>
      <c r="S23" s="8"/>
      <c r="T23" s="8">
        <v>1</v>
      </c>
      <c r="U23" s="31" t="s">
        <v>131</v>
      </c>
      <c r="W23" s="14" t="s">
        <v>25</v>
      </c>
      <c r="X23" s="14">
        <v>3</v>
      </c>
      <c r="Y23" s="14"/>
      <c r="Z23" s="28" t="s">
        <v>127</v>
      </c>
    </row>
    <row r="24" spans="1:26" ht="15.75" thickBot="1">
      <c r="A24" s="17">
        <v>22</v>
      </c>
      <c r="B24" s="14" t="s">
        <v>110</v>
      </c>
      <c r="C24" s="14">
        <v>1</v>
      </c>
      <c r="D24" s="14">
        <v>1</v>
      </c>
      <c r="E24" s="28" t="s">
        <v>127</v>
      </c>
      <c r="F24" s="18">
        <f t="shared" si="0"/>
        <v>2</v>
      </c>
      <c r="G24" s="27"/>
      <c r="H24" s="27"/>
      <c r="I24" s="27"/>
      <c r="K24" s="14" t="s">
        <v>11</v>
      </c>
      <c r="L24" s="14"/>
      <c r="M24" s="14">
        <v>1</v>
      </c>
      <c r="N24" s="28" t="s">
        <v>127</v>
      </c>
      <c r="O24" t="s">
        <v>151</v>
      </c>
      <c r="P24" s="43">
        <f t="shared" si="3"/>
        <v>2.66</v>
      </c>
      <c r="R24" s="8" t="s">
        <v>90</v>
      </c>
      <c r="S24" s="8">
        <v>3</v>
      </c>
      <c r="T24" s="8"/>
      <c r="U24" s="31" t="s">
        <v>131</v>
      </c>
      <c r="W24" s="14" t="s">
        <v>26</v>
      </c>
      <c r="X24" s="14"/>
      <c r="Y24" s="14">
        <v>1</v>
      </c>
      <c r="Z24" s="28" t="s">
        <v>127</v>
      </c>
    </row>
    <row r="25" spans="1:26" ht="15.75" thickBot="1">
      <c r="A25" s="17">
        <v>23</v>
      </c>
      <c r="B25" s="14" t="s">
        <v>111</v>
      </c>
      <c r="C25" s="14">
        <v>2</v>
      </c>
      <c r="D25" s="14"/>
      <c r="E25" s="28" t="s">
        <v>127</v>
      </c>
      <c r="F25" s="18">
        <f t="shared" si="0"/>
        <v>2</v>
      </c>
      <c r="G25" s="27"/>
      <c r="H25" s="27"/>
      <c r="I25" s="27"/>
      <c r="K25" s="14" t="s">
        <v>13</v>
      </c>
      <c r="L25" s="14">
        <v>2</v>
      </c>
      <c r="M25" s="14"/>
      <c r="N25" s="28" t="s">
        <v>127</v>
      </c>
      <c r="O25" t="s">
        <v>150</v>
      </c>
      <c r="P25" s="43">
        <f t="shared" si="3"/>
        <v>2</v>
      </c>
      <c r="R25" s="8" t="s">
        <v>91</v>
      </c>
      <c r="S25" s="8"/>
      <c r="T25" s="8">
        <v>1</v>
      </c>
      <c r="U25" s="31" t="s">
        <v>131</v>
      </c>
      <c r="W25" s="14" t="s">
        <v>27</v>
      </c>
      <c r="X25" s="14">
        <v>3</v>
      </c>
      <c r="Y25" s="14"/>
      <c r="Z25" s="28" t="s">
        <v>127</v>
      </c>
    </row>
    <row r="26" spans="1:26" ht="15.75" thickBot="1">
      <c r="A26" s="17">
        <v>24</v>
      </c>
      <c r="B26" s="14" t="s">
        <v>112</v>
      </c>
      <c r="C26" s="14">
        <v>3</v>
      </c>
      <c r="D26" s="14"/>
      <c r="E26" s="28" t="s">
        <v>127</v>
      </c>
      <c r="F26" s="18">
        <f t="shared" si="0"/>
        <v>3</v>
      </c>
      <c r="G26" s="27"/>
      <c r="H26" s="27"/>
      <c r="I26" s="27"/>
      <c r="K26" s="14" t="s">
        <v>12</v>
      </c>
      <c r="L26" s="14"/>
      <c r="M26" s="14">
        <v>1</v>
      </c>
      <c r="N26" s="28" t="s">
        <v>127</v>
      </c>
      <c r="O26" t="s">
        <v>150</v>
      </c>
      <c r="P26" s="43">
        <f t="shared" si="3"/>
        <v>2.66</v>
      </c>
      <c r="R26" s="8" t="s">
        <v>59</v>
      </c>
      <c r="S26" s="8">
        <v>2</v>
      </c>
      <c r="T26" s="8"/>
      <c r="U26" s="31" t="s">
        <v>131</v>
      </c>
      <c r="W26" s="14" t="s">
        <v>28</v>
      </c>
      <c r="X26" s="14"/>
      <c r="Y26" s="14">
        <v>1</v>
      </c>
      <c r="Z26" s="28" t="s">
        <v>127</v>
      </c>
    </row>
    <row r="27" spans="1:26" ht="15.75" thickBot="1">
      <c r="A27" s="17">
        <v>25</v>
      </c>
      <c r="B27" s="14" t="s">
        <v>113</v>
      </c>
      <c r="C27" s="14"/>
      <c r="D27" s="14">
        <v>1</v>
      </c>
      <c r="E27" s="28" t="s">
        <v>127</v>
      </c>
      <c r="F27" s="18">
        <f t="shared" si="0"/>
        <v>1</v>
      </c>
      <c r="G27" s="27"/>
      <c r="H27" s="27"/>
      <c r="I27" s="27"/>
      <c r="K27" s="14" t="s">
        <v>14</v>
      </c>
      <c r="L27" s="14">
        <v>2</v>
      </c>
      <c r="M27" s="14"/>
      <c r="N27" s="28" t="s">
        <v>127</v>
      </c>
      <c r="O27" t="s">
        <v>149</v>
      </c>
      <c r="P27" s="43">
        <f t="shared" si="3"/>
        <v>2</v>
      </c>
      <c r="R27" s="38" t="s">
        <v>137</v>
      </c>
      <c r="S27" s="37">
        <v>18</v>
      </c>
      <c r="U27">
        <f>SUM(S19:T26)</f>
        <v>16</v>
      </c>
      <c r="W27" s="8" t="s">
        <v>25</v>
      </c>
      <c r="X27" s="8">
        <v>3</v>
      </c>
      <c r="Y27" s="8"/>
      <c r="Z27" s="31" t="s">
        <v>131</v>
      </c>
    </row>
    <row r="28" spans="1:26" ht="15.75" thickBot="1">
      <c r="A28" s="17">
        <v>26</v>
      </c>
      <c r="B28" s="14" t="s">
        <v>21</v>
      </c>
      <c r="C28" s="14">
        <v>3</v>
      </c>
      <c r="D28" s="14"/>
      <c r="E28" s="28" t="s">
        <v>127</v>
      </c>
      <c r="F28" s="18">
        <f t="shared" si="0"/>
        <v>3</v>
      </c>
      <c r="G28" s="27"/>
      <c r="H28" s="27"/>
      <c r="I28" s="27"/>
      <c r="K28" s="14" t="s">
        <v>15</v>
      </c>
      <c r="L28" s="14">
        <v>2</v>
      </c>
      <c r="M28" s="14"/>
      <c r="N28" s="28" t="s">
        <v>127</v>
      </c>
      <c r="O28" t="s">
        <v>150</v>
      </c>
      <c r="P28" s="43">
        <f t="shared" si="3"/>
        <v>2</v>
      </c>
      <c r="R28" s="40" t="s">
        <v>145</v>
      </c>
      <c r="S28" s="37">
        <v>3</v>
      </c>
      <c r="W28" s="8" t="s">
        <v>26</v>
      </c>
      <c r="X28" s="8"/>
      <c r="Y28" s="8">
        <v>1</v>
      </c>
      <c r="Z28" s="31" t="s">
        <v>131</v>
      </c>
    </row>
    <row r="29" spans="1:26" ht="15.75" thickBot="1">
      <c r="A29" s="17">
        <v>27</v>
      </c>
      <c r="B29" s="14" t="s">
        <v>22</v>
      </c>
      <c r="C29" s="14"/>
      <c r="D29" s="14">
        <v>1</v>
      </c>
      <c r="E29" s="28" t="s">
        <v>127</v>
      </c>
      <c r="F29" s="18">
        <f t="shared" si="0"/>
        <v>1</v>
      </c>
      <c r="G29" s="27"/>
      <c r="H29" s="27"/>
      <c r="I29" s="27"/>
      <c r="K29" s="14" t="s">
        <v>2</v>
      </c>
      <c r="L29" s="14">
        <v>3</v>
      </c>
      <c r="M29" s="14"/>
      <c r="N29" s="28" t="s">
        <v>127</v>
      </c>
      <c r="O29" s="43" t="s">
        <v>148</v>
      </c>
      <c r="P29" s="43">
        <f t="shared" si="3"/>
        <v>3</v>
      </c>
      <c r="R29" s="37" t="s">
        <v>104</v>
      </c>
      <c r="S29">
        <f>SUM(S19:S28)</f>
        <v>34</v>
      </c>
      <c r="T29">
        <f>SUM(T19:T27)*2.66</f>
        <v>7.98</v>
      </c>
      <c r="U29" s="34">
        <f>SUM(S29:T29)</f>
        <v>41.980000000000004</v>
      </c>
      <c r="W29" s="8" t="s">
        <v>27</v>
      </c>
      <c r="X29" s="8">
        <v>3</v>
      </c>
      <c r="Y29" s="8"/>
      <c r="Z29" s="31" t="s">
        <v>131</v>
      </c>
    </row>
    <row r="30" spans="1:26" ht="15.75" thickBot="1">
      <c r="A30" s="17">
        <v>28</v>
      </c>
      <c r="B30" s="14" t="s">
        <v>23</v>
      </c>
      <c r="C30" s="14">
        <v>3</v>
      </c>
      <c r="D30" s="14"/>
      <c r="E30" s="28" t="s">
        <v>127</v>
      </c>
      <c r="F30" s="18">
        <f t="shared" si="0"/>
        <v>3</v>
      </c>
      <c r="G30" s="27"/>
      <c r="H30" s="27"/>
      <c r="I30" s="27"/>
      <c r="K30" s="14" t="s">
        <v>3</v>
      </c>
      <c r="L30" s="14"/>
      <c r="M30" s="14">
        <v>1</v>
      </c>
      <c r="N30" s="28" t="s">
        <v>127</v>
      </c>
      <c r="O30" s="43" t="s">
        <v>148</v>
      </c>
      <c r="P30" s="43">
        <f t="shared" si="3"/>
        <v>2.66</v>
      </c>
      <c r="R30" s="37" t="s">
        <v>142</v>
      </c>
      <c r="S30" s="33">
        <v>2</v>
      </c>
      <c r="T30" s="33"/>
      <c r="U30" s="33"/>
      <c r="W30" s="8" t="s">
        <v>28</v>
      </c>
      <c r="X30" s="8"/>
      <c r="Y30" s="8">
        <v>1</v>
      </c>
      <c r="Z30" s="31" t="s">
        <v>131</v>
      </c>
    </row>
    <row r="31" spans="1:26" ht="15.75" thickBot="1">
      <c r="A31" s="17">
        <v>29</v>
      </c>
      <c r="B31" s="14" t="s">
        <v>24</v>
      </c>
      <c r="C31" s="14"/>
      <c r="D31" s="14">
        <v>1</v>
      </c>
      <c r="E31" s="28" t="s">
        <v>127</v>
      </c>
      <c r="F31" s="18">
        <f t="shared" si="0"/>
        <v>1</v>
      </c>
      <c r="G31" s="27"/>
      <c r="H31" s="27"/>
      <c r="I31" s="27"/>
      <c r="K31" s="14" t="s">
        <v>16</v>
      </c>
      <c r="L31" s="14">
        <v>2</v>
      </c>
      <c r="M31" s="14"/>
      <c r="N31" s="28" t="s">
        <v>127</v>
      </c>
      <c r="O31" t="s">
        <v>149</v>
      </c>
      <c r="P31" s="43">
        <f t="shared" si="3"/>
        <v>2</v>
      </c>
      <c r="R31" s="37" t="s">
        <v>143</v>
      </c>
      <c r="S31" s="39">
        <f>SUM(U29)/S30</f>
        <v>20.990000000000002</v>
      </c>
      <c r="T31" s="33"/>
      <c r="U31" s="33"/>
      <c r="W31" s="38" t="s">
        <v>141</v>
      </c>
      <c r="X31" s="37">
        <v>15</v>
      </c>
      <c r="Z31">
        <f>SUM(X23:Y30)</f>
        <v>16</v>
      </c>
    </row>
    <row r="32" spans="1:26" ht="15.75" thickBot="1">
      <c r="A32" s="17">
        <v>30</v>
      </c>
      <c r="B32" s="14" t="s">
        <v>25</v>
      </c>
      <c r="C32" s="14">
        <v>3</v>
      </c>
      <c r="D32" s="14"/>
      <c r="E32" s="28" t="s">
        <v>127</v>
      </c>
      <c r="F32" s="18">
        <f t="shared" si="0"/>
        <v>3</v>
      </c>
      <c r="G32" s="27"/>
      <c r="H32" s="27"/>
      <c r="I32" s="27"/>
      <c r="K32" s="14" t="s">
        <v>17</v>
      </c>
      <c r="L32" s="14"/>
      <c r="M32" s="14">
        <v>1</v>
      </c>
      <c r="N32" s="28" t="s">
        <v>127</v>
      </c>
      <c r="O32" t="s">
        <v>149</v>
      </c>
      <c r="P32" s="43">
        <f t="shared" si="3"/>
        <v>2.66</v>
      </c>
      <c r="R32" s="37"/>
      <c r="S32" s="37"/>
      <c r="T32" s="37"/>
      <c r="U32" s="37"/>
      <c r="W32" s="37" t="s">
        <v>104</v>
      </c>
      <c r="X32">
        <f>SUM(X23:X31)</f>
        <v>27</v>
      </c>
      <c r="Y32">
        <f>SUM(Y23:Y31)*2.66</f>
        <v>10.64</v>
      </c>
      <c r="Z32" s="34">
        <f>SUM(X32:Y32)</f>
        <v>37.64</v>
      </c>
    </row>
    <row r="33" spans="1:26" ht="15.75" thickBot="1">
      <c r="A33" s="17">
        <v>31</v>
      </c>
      <c r="B33" s="14" t="s">
        <v>26</v>
      </c>
      <c r="C33" s="14"/>
      <c r="D33" s="14">
        <v>1</v>
      </c>
      <c r="E33" s="28" t="s">
        <v>127</v>
      </c>
      <c r="F33" s="18">
        <f t="shared" si="0"/>
        <v>1</v>
      </c>
      <c r="G33" s="27"/>
      <c r="H33" s="27"/>
      <c r="I33" s="27"/>
      <c r="K33" s="14" t="s">
        <v>18</v>
      </c>
      <c r="L33" s="14">
        <v>2</v>
      </c>
      <c r="M33" s="14"/>
      <c r="N33" s="28" t="s">
        <v>127</v>
      </c>
      <c r="O33" t="s">
        <v>149</v>
      </c>
      <c r="P33" s="43">
        <f t="shared" si="3"/>
        <v>2</v>
      </c>
      <c r="R33" s="14" t="s">
        <v>29</v>
      </c>
      <c r="S33" s="14">
        <v>3</v>
      </c>
      <c r="T33" s="14"/>
      <c r="U33" s="28" t="s">
        <v>127</v>
      </c>
      <c r="W33" s="37" t="s">
        <v>142</v>
      </c>
      <c r="X33" s="33">
        <v>1</v>
      </c>
      <c r="Y33" s="33"/>
      <c r="Z33" s="33"/>
    </row>
    <row r="34" spans="1:26" ht="15.75" thickBot="1">
      <c r="A34" s="17">
        <v>32</v>
      </c>
      <c r="B34" s="14" t="s">
        <v>27</v>
      </c>
      <c r="C34" s="14">
        <v>3</v>
      </c>
      <c r="D34" s="14"/>
      <c r="E34" s="28" t="s">
        <v>127</v>
      </c>
      <c r="F34" s="18">
        <f t="shared" si="0"/>
        <v>3</v>
      </c>
      <c r="G34" s="27"/>
      <c r="H34" s="27"/>
      <c r="I34" s="27"/>
      <c r="K34" s="14" t="s">
        <v>19</v>
      </c>
      <c r="L34" s="14"/>
      <c r="M34" s="14">
        <v>1</v>
      </c>
      <c r="N34" s="28" t="s">
        <v>127</v>
      </c>
      <c r="O34" t="s">
        <v>149</v>
      </c>
      <c r="P34" s="43">
        <f t="shared" si="3"/>
        <v>2.66</v>
      </c>
      <c r="R34" s="14" t="s">
        <v>30</v>
      </c>
      <c r="S34" s="14"/>
      <c r="T34" s="14">
        <v>1</v>
      </c>
      <c r="U34" s="28" t="s">
        <v>127</v>
      </c>
      <c r="W34" s="37" t="s">
        <v>143</v>
      </c>
      <c r="X34" s="39">
        <f>SUM(Z32)/X33</f>
        <v>37.64</v>
      </c>
      <c r="Y34" s="33"/>
      <c r="Z34" s="33"/>
    </row>
    <row r="35" spans="1:26" ht="15.75" thickBot="1">
      <c r="A35" s="17">
        <v>33</v>
      </c>
      <c r="B35" s="14" t="s">
        <v>28</v>
      </c>
      <c r="C35" s="14"/>
      <c r="D35" s="14">
        <v>1</v>
      </c>
      <c r="E35" s="28" t="s">
        <v>127</v>
      </c>
      <c r="F35" s="18">
        <f t="shared" si="0"/>
        <v>1</v>
      </c>
      <c r="G35" s="27"/>
      <c r="H35" s="27"/>
      <c r="I35" s="27"/>
      <c r="K35" s="14" t="s">
        <v>110</v>
      </c>
      <c r="L35" s="14">
        <v>1</v>
      </c>
      <c r="M35" s="14">
        <v>1</v>
      </c>
      <c r="N35" s="28" t="s">
        <v>127</v>
      </c>
      <c r="O35" t="s">
        <v>150</v>
      </c>
      <c r="P35" s="43">
        <f t="shared" si="3"/>
        <v>3.66</v>
      </c>
      <c r="R35" s="8" t="s">
        <v>60</v>
      </c>
      <c r="S35" s="8">
        <v>3</v>
      </c>
      <c r="T35" s="8"/>
      <c r="U35" s="31" t="s">
        <v>131</v>
      </c>
    </row>
    <row r="36" spans="1:26" ht="15.75" thickBot="1">
      <c r="A36" s="17">
        <v>34</v>
      </c>
      <c r="B36" s="14" t="s">
        <v>29</v>
      </c>
      <c r="C36" s="14">
        <v>3</v>
      </c>
      <c r="D36" s="14"/>
      <c r="E36" s="28" t="s">
        <v>127</v>
      </c>
      <c r="F36" s="18">
        <f t="shared" si="0"/>
        <v>3</v>
      </c>
      <c r="G36" s="27"/>
      <c r="H36" s="27"/>
      <c r="I36" s="27"/>
      <c r="K36" s="14" t="s">
        <v>111</v>
      </c>
      <c r="L36" s="14">
        <v>2</v>
      </c>
      <c r="M36" s="14"/>
      <c r="N36" s="28" t="s">
        <v>127</v>
      </c>
      <c r="O36" s="43" t="s">
        <v>148</v>
      </c>
      <c r="P36" s="43">
        <f t="shared" si="3"/>
        <v>2</v>
      </c>
      <c r="R36" s="8" t="s">
        <v>61</v>
      </c>
      <c r="S36" s="8"/>
      <c r="T36" s="8">
        <v>1</v>
      </c>
      <c r="U36" s="31" t="s">
        <v>131</v>
      </c>
    </row>
    <row r="37" spans="1:26" ht="15.75" thickBot="1">
      <c r="A37" s="17">
        <v>35</v>
      </c>
      <c r="B37" s="14" t="s">
        <v>30</v>
      </c>
      <c r="C37" s="14"/>
      <c r="D37" s="14">
        <v>1</v>
      </c>
      <c r="E37" s="28" t="s">
        <v>127</v>
      </c>
      <c r="F37" s="18">
        <f t="shared" si="0"/>
        <v>1</v>
      </c>
      <c r="G37" s="27"/>
      <c r="H37" s="27"/>
      <c r="I37" s="27"/>
      <c r="K37" s="14" t="s">
        <v>36</v>
      </c>
      <c r="L37" s="14">
        <v>3</v>
      </c>
      <c r="M37" s="14"/>
      <c r="N37" s="28" t="s">
        <v>127</v>
      </c>
      <c r="O37" s="43" t="s">
        <v>148</v>
      </c>
      <c r="P37" s="43">
        <f t="shared" si="3"/>
        <v>3</v>
      </c>
      <c r="R37" s="8" t="s">
        <v>62</v>
      </c>
      <c r="S37" s="8">
        <v>2</v>
      </c>
      <c r="T37" s="8"/>
      <c r="U37" s="31" t="s">
        <v>131</v>
      </c>
    </row>
    <row r="38" spans="1:26" ht="15.75" thickBot="1">
      <c r="A38" s="17">
        <v>36</v>
      </c>
      <c r="B38" s="14" t="s">
        <v>31</v>
      </c>
      <c r="C38" s="14">
        <v>3</v>
      </c>
      <c r="D38" s="14"/>
      <c r="E38" s="28" t="s">
        <v>127</v>
      </c>
      <c r="F38" s="18">
        <f t="shared" si="0"/>
        <v>3</v>
      </c>
      <c r="G38" s="27"/>
      <c r="H38" s="27"/>
      <c r="I38" s="27"/>
      <c r="K38" s="8" t="s">
        <v>75</v>
      </c>
      <c r="L38" s="8">
        <v>2</v>
      </c>
      <c r="M38" s="8"/>
      <c r="N38" s="31" t="s">
        <v>131</v>
      </c>
      <c r="O38" t="s">
        <v>151</v>
      </c>
      <c r="P38" s="43">
        <f t="shared" si="3"/>
        <v>2</v>
      </c>
      <c r="R38" s="8" t="s">
        <v>63</v>
      </c>
      <c r="S38" s="8"/>
      <c r="T38" s="8">
        <v>1</v>
      </c>
      <c r="U38" s="31" t="s">
        <v>131</v>
      </c>
      <c r="W38" s="14" t="s">
        <v>33</v>
      </c>
      <c r="X38" s="14">
        <v>3</v>
      </c>
      <c r="Y38" s="14"/>
      <c r="Z38" s="28" t="s">
        <v>127</v>
      </c>
    </row>
    <row r="39" spans="1:26" ht="15.75" thickBot="1">
      <c r="A39" s="17">
        <v>37</v>
      </c>
      <c r="B39" s="14" t="s">
        <v>32</v>
      </c>
      <c r="C39" s="14"/>
      <c r="D39" s="14">
        <v>1</v>
      </c>
      <c r="E39" s="28" t="s">
        <v>127</v>
      </c>
      <c r="F39" s="18">
        <f t="shared" si="0"/>
        <v>1</v>
      </c>
      <c r="G39" s="27"/>
      <c r="H39" s="27"/>
      <c r="I39" s="27"/>
      <c r="K39" s="8" t="s">
        <v>76</v>
      </c>
      <c r="L39" s="8"/>
      <c r="M39" s="8">
        <v>1</v>
      </c>
      <c r="N39" s="31" t="s">
        <v>131</v>
      </c>
      <c r="O39" t="s">
        <v>151</v>
      </c>
      <c r="P39" s="43">
        <f t="shared" si="3"/>
        <v>2.66</v>
      </c>
      <c r="R39" s="8" t="s">
        <v>64</v>
      </c>
      <c r="S39" s="8">
        <v>1</v>
      </c>
      <c r="T39" s="8">
        <v>1</v>
      </c>
      <c r="U39" s="31" t="s">
        <v>131</v>
      </c>
      <c r="W39" s="14" t="s">
        <v>34</v>
      </c>
      <c r="X39" s="14"/>
      <c r="Y39" s="14">
        <v>1</v>
      </c>
      <c r="Z39" s="28" t="s">
        <v>127</v>
      </c>
    </row>
    <row r="40" spans="1:26" ht="15.75" thickBot="1">
      <c r="A40" s="17">
        <v>38</v>
      </c>
      <c r="B40" s="14" t="s">
        <v>33</v>
      </c>
      <c r="C40" s="14">
        <v>3</v>
      </c>
      <c r="D40" s="14"/>
      <c r="E40" s="28" t="s">
        <v>127</v>
      </c>
      <c r="F40" s="18">
        <f t="shared" si="0"/>
        <v>3</v>
      </c>
      <c r="G40" s="27"/>
      <c r="H40" s="27"/>
      <c r="I40" s="27"/>
      <c r="K40" s="8" t="s">
        <v>36</v>
      </c>
      <c r="L40" s="8">
        <v>3</v>
      </c>
      <c r="M40" s="8"/>
      <c r="N40" s="31" t="s">
        <v>131</v>
      </c>
      <c r="O40" s="43" t="s">
        <v>148</v>
      </c>
      <c r="P40" s="43">
        <f t="shared" si="3"/>
        <v>3</v>
      </c>
      <c r="R40" s="8" t="s">
        <v>65</v>
      </c>
      <c r="S40" s="8">
        <v>2</v>
      </c>
      <c r="T40" s="8"/>
      <c r="U40" s="31" t="s">
        <v>131</v>
      </c>
      <c r="W40" s="8" t="s">
        <v>33</v>
      </c>
      <c r="X40" s="8">
        <v>3</v>
      </c>
      <c r="Y40" s="8"/>
      <c r="Z40" s="31" t="s">
        <v>131</v>
      </c>
    </row>
    <row r="41" spans="1:26" ht="15.75" thickBot="1">
      <c r="A41" s="17">
        <v>39</v>
      </c>
      <c r="B41" s="14" t="s">
        <v>34</v>
      </c>
      <c r="C41" s="14"/>
      <c r="D41" s="14">
        <v>1</v>
      </c>
      <c r="E41" s="28" t="s">
        <v>127</v>
      </c>
      <c r="F41" s="18">
        <f t="shared" si="0"/>
        <v>1</v>
      </c>
      <c r="G41" s="27"/>
      <c r="H41" s="27"/>
      <c r="I41" s="27"/>
      <c r="K41" s="14" t="s">
        <v>133</v>
      </c>
      <c r="L41" s="14">
        <v>2</v>
      </c>
      <c r="M41" s="14"/>
      <c r="N41" s="28" t="s">
        <v>129</v>
      </c>
      <c r="O41" s="43" t="s">
        <v>148</v>
      </c>
      <c r="P41" s="43">
        <f t="shared" si="3"/>
        <v>2</v>
      </c>
      <c r="R41" s="8" t="s">
        <v>66</v>
      </c>
      <c r="S41" s="8"/>
      <c r="T41" s="8">
        <v>1</v>
      </c>
      <c r="U41" s="31" t="s">
        <v>131</v>
      </c>
      <c r="W41" s="8" t="s">
        <v>34</v>
      </c>
      <c r="X41" s="8"/>
      <c r="Y41" s="8">
        <v>1</v>
      </c>
      <c r="Z41" s="31" t="s">
        <v>131</v>
      </c>
    </row>
    <row r="42" spans="1:26" ht="15.75" thickBot="1">
      <c r="A42" s="17">
        <v>40</v>
      </c>
      <c r="B42" s="14" t="s">
        <v>35</v>
      </c>
      <c r="C42" s="14">
        <v>3</v>
      </c>
      <c r="D42" s="14"/>
      <c r="E42" s="28" t="s">
        <v>127</v>
      </c>
      <c r="F42" s="18">
        <f t="shared" si="0"/>
        <v>3</v>
      </c>
      <c r="G42" s="27"/>
      <c r="H42" s="27"/>
      <c r="I42" s="27"/>
      <c r="K42" s="14" t="s">
        <v>133</v>
      </c>
      <c r="L42" s="14">
        <v>2</v>
      </c>
      <c r="M42" s="14"/>
      <c r="N42" s="28" t="s">
        <v>129</v>
      </c>
      <c r="O42" s="43" t="s">
        <v>148</v>
      </c>
      <c r="P42" s="43">
        <f t="shared" si="3"/>
        <v>2</v>
      </c>
      <c r="R42" s="8" t="s">
        <v>95</v>
      </c>
      <c r="S42" s="8">
        <v>2</v>
      </c>
      <c r="T42" s="8"/>
      <c r="U42" s="31" t="s">
        <v>131</v>
      </c>
      <c r="W42" s="45" t="s">
        <v>174</v>
      </c>
      <c r="X42" s="45">
        <v>2</v>
      </c>
      <c r="Y42" s="45"/>
      <c r="Z42" s="49"/>
    </row>
    <row r="43" spans="1:26" ht="15.75" thickBot="1">
      <c r="A43" s="17">
        <v>41</v>
      </c>
      <c r="B43" s="14" t="s">
        <v>36</v>
      </c>
      <c r="C43" s="14">
        <v>3</v>
      </c>
      <c r="D43" s="14"/>
      <c r="E43" s="28" t="s">
        <v>127</v>
      </c>
      <c r="F43" s="18">
        <f t="shared" si="0"/>
        <v>3</v>
      </c>
      <c r="G43" s="27"/>
      <c r="H43" s="27"/>
      <c r="I43" s="27"/>
      <c r="K43" s="14" t="s">
        <v>133</v>
      </c>
      <c r="L43" s="14">
        <v>2</v>
      </c>
      <c r="M43" s="14"/>
      <c r="N43" s="28" t="s">
        <v>129</v>
      </c>
      <c r="O43" t="s">
        <v>149</v>
      </c>
      <c r="P43" s="43">
        <f t="shared" si="3"/>
        <v>2</v>
      </c>
      <c r="R43" s="12" t="s">
        <v>100</v>
      </c>
      <c r="S43" s="12">
        <v>2</v>
      </c>
      <c r="T43" s="12"/>
      <c r="U43" s="31" t="s">
        <v>131</v>
      </c>
      <c r="W43" s="45" t="s">
        <v>175</v>
      </c>
      <c r="X43" s="45"/>
      <c r="Y43" s="45">
        <v>1</v>
      </c>
      <c r="Z43" s="49"/>
    </row>
    <row r="44" spans="1:26" ht="15.75" thickBot="1">
      <c r="A44" s="17">
        <v>42</v>
      </c>
      <c r="B44" s="14" t="s">
        <v>98</v>
      </c>
      <c r="C44" s="14">
        <v>3</v>
      </c>
      <c r="D44" s="14"/>
      <c r="E44" s="28" t="s">
        <v>127</v>
      </c>
      <c r="F44" s="18">
        <f t="shared" si="0"/>
        <v>3</v>
      </c>
      <c r="G44" s="27"/>
      <c r="H44" s="27"/>
      <c r="I44" s="27"/>
      <c r="K44" s="14" t="s">
        <v>133</v>
      </c>
      <c r="L44" s="14">
        <v>2</v>
      </c>
      <c r="M44" s="14"/>
      <c r="N44" s="14" t="s">
        <v>129</v>
      </c>
      <c r="O44" t="s">
        <v>151</v>
      </c>
      <c r="P44" s="43">
        <f t="shared" si="3"/>
        <v>2</v>
      </c>
      <c r="R44" s="14" t="s">
        <v>132</v>
      </c>
      <c r="S44" s="14">
        <v>2</v>
      </c>
      <c r="T44" s="14"/>
      <c r="U44" s="28" t="s">
        <v>132</v>
      </c>
      <c r="W44" s="45" t="s">
        <v>174</v>
      </c>
      <c r="X44" s="45">
        <v>1</v>
      </c>
      <c r="Y44" s="45"/>
      <c r="Z44" s="49"/>
    </row>
    <row r="45" spans="1:26" ht="15.75" thickBot="1">
      <c r="A45" s="17">
        <v>43</v>
      </c>
      <c r="B45" s="14" t="s">
        <v>37</v>
      </c>
      <c r="C45" s="14">
        <v>2</v>
      </c>
      <c r="D45" s="14"/>
      <c r="E45" s="28" t="s">
        <v>127</v>
      </c>
      <c r="F45" s="18">
        <f t="shared" si="0"/>
        <v>2</v>
      </c>
      <c r="G45" s="27"/>
      <c r="H45" s="27"/>
      <c r="I45" s="27"/>
      <c r="K45" s="8" t="s">
        <v>73</v>
      </c>
      <c r="L45" s="8">
        <v>3</v>
      </c>
      <c r="M45" s="8"/>
      <c r="N45" s="18" t="s">
        <v>131</v>
      </c>
      <c r="O45" s="27" t="s">
        <v>150</v>
      </c>
      <c r="P45" s="43">
        <f t="shared" si="3"/>
        <v>3</v>
      </c>
      <c r="R45" s="14" t="s">
        <v>132</v>
      </c>
      <c r="S45" s="14">
        <v>2</v>
      </c>
      <c r="T45" s="14"/>
      <c r="U45" s="28" t="s">
        <v>132</v>
      </c>
      <c r="W45" s="45" t="s">
        <v>175</v>
      </c>
      <c r="X45" s="45"/>
      <c r="Y45" s="45">
        <v>1</v>
      </c>
      <c r="Z45" s="49"/>
    </row>
    <row r="46" spans="1:26" ht="15.75" thickBot="1">
      <c r="A46" s="23">
        <v>44</v>
      </c>
      <c r="B46" s="24" t="s">
        <v>99</v>
      </c>
      <c r="C46" s="24"/>
      <c r="D46" s="24">
        <v>1</v>
      </c>
      <c r="E46" s="28" t="s">
        <v>127</v>
      </c>
      <c r="F46" s="25">
        <f t="shared" si="0"/>
        <v>1</v>
      </c>
      <c r="G46" s="27"/>
      <c r="H46" s="27"/>
      <c r="I46" s="27"/>
      <c r="K46" s="8" t="s">
        <v>74</v>
      </c>
      <c r="L46" s="8"/>
      <c r="M46" s="8">
        <v>1</v>
      </c>
      <c r="N46" s="31" t="s">
        <v>131</v>
      </c>
      <c r="O46" s="27" t="s">
        <v>150</v>
      </c>
      <c r="P46" s="43">
        <f t="shared" si="3"/>
        <v>2.66</v>
      </c>
      <c r="R46" s="14" t="s">
        <v>132</v>
      </c>
      <c r="S46" s="14">
        <v>2</v>
      </c>
      <c r="T46" s="14"/>
      <c r="U46" s="28" t="s">
        <v>132</v>
      </c>
      <c r="W46" s="45" t="s">
        <v>174</v>
      </c>
      <c r="X46" s="45">
        <v>1</v>
      </c>
      <c r="Y46" s="45"/>
      <c r="Z46" s="49"/>
    </row>
    <row r="47" spans="1:26" ht="15.75" thickBot="1">
      <c r="A47" s="23"/>
      <c r="B47" s="24"/>
      <c r="C47" s="24"/>
      <c r="D47" s="24"/>
      <c r="E47" s="30">
        <f>SUM(C3:D46)+10</f>
        <v>92</v>
      </c>
      <c r="F47" s="25"/>
      <c r="G47" s="27"/>
      <c r="H47" s="27"/>
      <c r="I47" s="27"/>
      <c r="K47" s="41" t="s">
        <v>146</v>
      </c>
      <c r="L47" s="41">
        <v>2</v>
      </c>
      <c r="M47" s="27"/>
      <c r="N47" s="42" t="s">
        <v>147</v>
      </c>
      <c r="O47" t="s">
        <v>151</v>
      </c>
      <c r="P47">
        <f t="shared" si="3"/>
        <v>2</v>
      </c>
      <c r="R47" s="14" t="s">
        <v>132</v>
      </c>
      <c r="S47" s="14">
        <v>2</v>
      </c>
      <c r="T47" s="14"/>
      <c r="U47" s="28" t="s">
        <v>132</v>
      </c>
      <c r="V47" s="43"/>
      <c r="W47" s="45" t="s">
        <v>175</v>
      </c>
      <c r="X47" s="50"/>
      <c r="Y47" s="50">
        <v>1</v>
      </c>
      <c r="Z47" s="50"/>
    </row>
    <row r="48" spans="1:26">
      <c r="A48" s="17">
        <v>1</v>
      </c>
      <c r="B48" s="14" t="s">
        <v>114</v>
      </c>
      <c r="C48" s="14">
        <v>2</v>
      </c>
      <c r="D48" s="14"/>
      <c r="E48" s="29" t="s">
        <v>129</v>
      </c>
      <c r="F48" s="18"/>
      <c r="G48" s="27"/>
      <c r="H48" s="27"/>
      <c r="I48" s="27"/>
      <c r="K48" s="14" t="s">
        <v>133</v>
      </c>
      <c r="L48" s="14">
        <v>2</v>
      </c>
      <c r="M48" s="14"/>
      <c r="N48" s="14" t="s">
        <v>129</v>
      </c>
      <c r="O48" s="27" t="s">
        <v>150</v>
      </c>
      <c r="P48">
        <v>2</v>
      </c>
      <c r="R48" s="14" t="s">
        <v>35</v>
      </c>
      <c r="S48" s="14">
        <v>3</v>
      </c>
      <c r="T48" s="14"/>
      <c r="U48" s="28" t="s">
        <v>127</v>
      </c>
      <c r="W48" s="14"/>
      <c r="X48" s="14"/>
      <c r="Y48" s="14"/>
      <c r="Z48" s="28"/>
    </row>
    <row r="49" spans="1:26">
      <c r="A49" s="17">
        <v>2</v>
      </c>
      <c r="B49" s="19" t="s">
        <v>20</v>
      </c>
      <c r="C49" s="14"/>
      <c r="D49" s="14">
        <v>1</v>
      </c>
      <c r="E49" s="29" t="s">
        <v>129</v>
      </c>
      <c r="F49" s="18"/>
      <c r="G49" s="27"/>
      <c r="H49" s="27"/>
      <c r="I49" s="27"/>
      <c r="K49" s="37" t="s">
        <v>134</v>
      </c>
      <c r="L49" s="37">
        <v>27</v>
      </c>
      <c r="N49">
        <f>SUM(L23:M48)</f>
        <v>49</v>
      </c>
      <c r="P49">
        <v>27</v>
      </c>
      <c r="R49" s="8" t="s">
        <v>35</v>
      </c>
      <c r="S49" s="8">
        <v>3</v>
      </c>
      <c r="T49" s="8"/>
      <c r="U49" s="31" t="s">
        <v>131</v>
      </c>
      <c r="W49" s="38" t="s">
        <v>140</v>
      </c>
      <c r="X49" s="37">
        <v>6</v>
      </c>
      <c r="Z49">
        <f>SUM(X38:Y47)</f>
        <v>15</v>
      </c>
    </row>
    <row r="50" spans="1:26">
      <c r="A50" s="17">
        <v>3</v>
      </c>
      <c r="B50" s="14" t="s">
        <v>115</v>
      </c>
      <c r="C50" s="14">
        <v>2</v>
      </c>
      <c r="D50" s="14"/>
      <c r="E50" s="29" t="s">
        <v>129</v>
      </c>
      <c r="F50" s="18"/>
      <c r="G50" s="27"/>
      <c r="H50" s="27"/>
      <c r="I50" s="27"/>
      <c r="K50" s="37" t="s">
        <v>152</v>
      </c>
      <c r="L50" s="37">
        <v>3</v>
      </c>
      <c r="O50" s="27"/>
      <c r="P50" s="43"/>
      <c r="R50" s="8" t="s">
        <v>98</v>
      </c>
      <c r="S50" s="8">
        <v>3</v>
      </c>
      <c r="T50" s="8"/>
      <c r="U50" s="31" t="s">
        <v>131</v>
      </c>
      <c r="W50" s="37" t="s">
        <v>104</v>
      </c>
      <c r="X50">
        <f>SUM(X38:X49)</f>
        <v>16</v>
      </c>
      <c r="Y50">
        <f>SUM(Y38:Y49)*2.66</f>
        <v>13.3</v>
      </c>
      <c r="Z50" s="34">
        <f>SUM(X50:Y50)</f>
        <v>29.3</v>
      </c>
    </row>
    <row r="51" spans="1:26">
      <c r="A51" s="17">
        <v>4</v>
      </c>
      <c r="B51" s="14" t="s">
        <v>39</v>
      </c>
      <c r="C51" s="14">
        <v>2</v>
      </c>
      <c r="D51" s="14"/>
      <c r="E51" s="29" t="s">
        <v>129</v>
      </c>
      <c r="F51" s="18"/>
      <c r="G51" s="27"/>
      <c r="H51" s="27"/>
      <c r="I51" s="27"/>
      <c r="K51" s="37" t="s">
        <v>104</v>
      </c>
      <c r="L51">
        <f>SUM(L23:L50)</f>
        <v>71</v>
      </c>
      <c r="M51">
        <f>SUM(M23:M50)*2.66</f>
        <v>21.28</v>
      </c>
      <c r="N51" s="34">
        <f>SUM(L51:M51)</f>
        <v>92.28</v>
      </c>
      <c r="O51" t="s">
        <v>149</v>
      </c>
      <c r="P51" s="43">
        <f t="shared" ref="P51" si="4">SUM((M50*2.66)+L50)</f>
        <v>3</v>
      </c>
      <c r="R51" s="38" t="s">
        <v>138</v>
      </c>
      <c r="S51" s="37">
        <v>18</v>
      </c>
      <c r="U51">
        <f>SUM(S33:T50)</f>
        <v>37</v>
      </c>
      <c r="W51" s="37" t="s">
        <v>142</v>
      </c>
      <c r="X51" s="33">
        <v>1</v>
      </c>
    </row>
    <row r="52" spans="1:26">
      <c r="A52" s="17">
        <v>5</v>
      </c>
      <c r="B52" s="14" t="s">
        <v>40</v>
      </c>
      <c r="C52" s="14"/>
      <c r="D52" s="14">
        <v>1</v>
      </c>
      <c r="E52" s="29" t="s">
        <v>129</v>
      </c>
      <c r="F52" s="18"/>
      <c r="G52" s="27"/>
      <c r="H52" s="27"/>
      <c r="I52" s="27"/>
      <c r="K52" s="37" t="s">
        <v>142</v>
      </c>
      <c r="L52" s="33">
        <v>4</v>
      </c>
      <c r="M52" s="33"/>
      <c r="N52" s="33"/>
      <c r="O52" s="33"/>
      <c r="P52">
        <f>SUM(P23:P51)</f>
        <v>92.28</v>
      </c>
      <c r="R52" s="37" t="s">
        <v>104</v>
      </c>
      <c r="S52">
        <f>SUM(S33:S51)</f>
        <v>50</v>
      </c>
      <c r="T52">
        <f>SUM(T33:T51)*2.66</f>
        <v>13.3</v>
      </c>
      <c r="U52" s="34">
        <f>SUM(S52:T52)</f>
        <v>63.3</v>
      </c>
      <c r="W52" s="37" t="s">
        <v>143</v>
      </c>
      <c r="X52" s="39">
        <f>SUM(Z50)/X51</f>
        <v>29.3</v>
      </c>
    </row>
    <row r="53" spans="1:26">
      <c r="A53" s="17">
        <v>6</v>
      </c>
      <c r="B53" s="14" t="s">
        <v>116</v>
      </c>
      <c r="C53" s="14"/>
      <c r="D53" s="14">
        <v>2</v>
      </c>
      <c r="E53" s="29" t="s">
        <v>129</v>
      </c>
      <c r="F53" s="18"/>
      <c r="G53" s="27"/>
      <c r="H53" s="27"/>
      <c r="I53" s="27"/>
      <c r="K53" s="37" t="s">
        <v>143</v>
      </c>
      <c r="L53" s="39">
        <f>SUM(N51)/L52</f>
        <v>23.07</v>
      </c>
      <c r="M53" s="33"/>
      <c r="N53" s="33"/>
      <c r="P53" s="33"/>
      <c r="R53" s="37" t="s">
        <v>142</v>
      </c>
      <c r="S53" s="33">
        <v>3</v>
      </c>
      <c r="T53" s="33"/>
      <c r="U53" s="33"/>
    </row>
    <row r="54" spans="1:26">
      <c r="A54" s="17">
        <v>7</v>
      </c>
      <c r="B54" s="14" t="s">
        <v>106</v>
      </c>
      <c r="C54" s="14"/>
      <c r="D54" s="14"/>
      <c r="E54" s="29" t="s">
        <v>129</v>
      </c>
      <c r="F54" s="18"/>
      <c r="G54" s="27"/>
      <c r="H54" s="27"/>
      <c r="I54" s="27"/>
      <c r="P54" s="33"/>
      <c r="R54" s="37" t="s">
        <v>143</v>
      </c>
      <c r="S54" s="39">
        <f>SUM(U52)/S53</f>
        <v>21.099999999999998</v>
      </c>
      <c r="T54" s="33"/>
      <c r="U54" s="33"/>
    </row>
    <row r="55" spans="1:26">
      <c r="A55" s="17">
        <v>8</v>
      </c>
      <c r="B55" s="14" t="s">
        <v>41</v>
      </c>
      <c r="C55" s="14">
        <v>2</v>
      </c>
      <c r="D55" s="14"/>
      <c r="E55" s="29" t="s">
        <v>129</v>
      </c>
      <c r="F55" s="18"/>
      <c r="G55" s="27"/>
      <c r="H55" s="27"/>
      <c r="I55" s="27"/>
      <c r="K55" t="s">
        <v>148</v>
      </c>
      <c r="L55">
        <f>SUM(P29,P30,P36,P37,P40,P41,P42)+6</f>
        <v>23.66</v>
      </c>
    </row>
    <row r="56" spans="1:26">
      <c r="A56" s="17">
        <v>9</v>
      </c>
      <c r="B56" s="14" t="s">
        <v>42</v>
      </c>
      <c r="C56" s="14">
        <v>2</v>
      </c>
      <c r="D56" s="14"/>
      <c r="E56" s="29" t="s">
        <v>129</v>
      </c>
      <c r="F56" s="18"/>
      <c r="G56" s="27"/>
      <c r="H56" s="27"/>
      <c r="I56" s="27"/>
      <c r="K56" t="s">
        <v>149</v>
      </c>
      <c r="L56">
        <f>SUM(P27,P31,P32,P33,P34,P43)+9</f>
        <v>22.32</v>
      </c>
    </row>
    <row r="57" spans="1:26">
      <c r="A57" s="17">
        <v>10</v>
      </c>
      <c r="B57" s="14" t="s">
        <v>43</v>
      </c>
      <c r="C57" s="14">
        <v>2</v>
      </c>
      <c r="D57" s="14"/>
      <c r="E57" s="29" t="s">
        <v>129</v>
      </c>
      <c r="F57" s="18"/>
      <c r="G57" s="27"/>
      <c r="H57" s="27"/>
      <c r="I57" s="27"/>
      <c r="K57" t="s">
        <v>150</v>
      </c>
      <c r="L57">
        <f>SUM(P25,P26,P28,P35,P45,P46,P48)+6</f>
        <v>23.98</v>
      </c>
      <c r="N57">
        <f>SUM(L55:L58)/4</f>
        <v>23.07</v>
      </c>
      <c r="W57" s="43"/>
    </row>
    <row r="58" spans="1:26">
      <c r="A58" s="17">
        <v>11</v>
      </c>
      <c r="B58" s="14" t="s">
        <v>44</v>
      </c>
      <c r="C58" s="14">
        <v>2</v>
      </c>
      <c r="D58" s="14"/>
      <c r="E58" s="29" t="s">
        <v>129</v>
      </c>
      <c r="F58" s="18"/>
      <c r="G58" s="27"/>
      <c r="H58" s="27"/>
      <c r="I58" s="27"/>
      <c r="K58" t="s">
        <v>151</v>
      </c>
      <c r="L58">
        <f>SUM(P23,P24,P38,P39,P44,P47)+9</f>
        <v>22.32</v>
      </c>
    </row>
    <row r="59" spans="1:26">
      <c r="A59" s="17">
        <v>12</v>
      </c>
      <c r="B59" s="14" t="s">
        <v>45</v>
      </c>
      <c r="C59" s="14">
        <v>2</v>
      </c>
      <c r="D59" s="14"/>
      <c r="E59" s="29" t="s">
        <v>129</v>
      </c>
      <c r="F59" s="18"/>
      <c r="G59" s="27"/>
      <c r="H59" s="27"/>
      <c r="I59" s="27"/>
      <c r="N59">
        <f>SUM(L55:L58)</f>
        <v>92.28</v>
      </c>
    </row>
    <row r="60" spans="1:26">
      <c r="A60" s="17">
        <v>13</v>
      </c>
      <c r="B60" s="14" t="s">
        <v>46</v>
      </c>
      <c r="C60" s="14">
        <v>2</v>
      </c>
      <c r="D60" s="14"/>
      <c r="E60" s="29" t="s">
        <v>129</v>
      </c>
      <c r="F60" s="18"/>
      <c r="G60" s="27"/>
      <c r="H60" s="27"/>
      <c r="I60" s="27"/>
    </row>
    <row r="61" spans="1:26">
      <c r="A61" s="17">
        <v>14</v>
      </c>
      <c r="B61" s="14" t="s">
        <v>47</v>
      </c>
      <c r="C61" s="14">
        <v>2</v>
      </c>
      <c r="D61" s="14"/>
      <c r="E61" s="29" t="s">
        <v>129</v>
      </c>
      <c r="F61" s="18"/>
      <c r="G61" s="27"/>
      <c r="H61" s="27"/>
      <c r="I61" s="27"/>
    </row>
    <row r="62" spans="1:26">
      <c r="A62" s="17">
        <v>15</v>
      </c>
      <c r="B62" s="14" t="s">
        <v>117</v>
      </c>
      <c r="C62" s="14">
        <v>2</v>
      </c>
      <c r="D62" s="14"/>
      <c r="E62" s="29" t="s">
        <v>129</v>
      </c>
      <c r="F62" s="18"/>
      <c r="G62" s="27"/>
      <c r="H62" s="27"/>
      <c r="I62" s="27"/>
    </row>
    <row r="63" spans="1:26">
      <c r="A63" s="17">
        <v>16</v>
      </c>
      <c r="B63" s="14" t="s">
        <v>48</v>
      </c>
      <c r="C63" s="14">
        <v>2</v>
      </c>
      <c r="D63" s="14"/>
      <c r="E63" s="29" t="s">
        <v>129</v>
      </c>
      <c r="F63" s="18"/>
      <c r="G63" s="27"/>
      <c r="H63" s="27"/>
      <c r="I63" s="27"/>
    </row>
    <row r="64" spans="1:26">
      <c r="A64" s="17">
        <v>17</v>
      </c>
      <c r="B64" s="14" t="s">
        <v>49</v>
      </c>
      <c r="C64" s="14">
        <v>2</v>
      </c>
      <c r="D64" s="14"/>
      <c r="E64" s="29" t="s">
        <v>129</v>
      </c>
      <c r="F64" s="18"/>
      <c r="G64" s="27"/>
      <c r="H64" s="27"/>
      <c r="I64" s="27"/>
    </row>
    <row r="65" spans="1:9">
      <c r="A65" s="17">
        <v>18</v>
      </c>
      <c r="B65" s="14" t="s">
        <v>50</v>
      </c>
      <c r="C65" s="14">
        <v>2</v>
      </c>
      <c r="D65" s="14"/>
      <c r="E65" s="29" t="s">
        <v>129</v>
      </c>
      <c r="F65" s="18"/>
      <c r="G65" s="27"/>
      <c r="H65" s="27"/>
      <c r="I65" s="27"/>
    </row>
    <row r="66" spans="1:9">
      <c r="A66" s="17">
        <v>19</v>
      </c>
      <c r="B66" s="14" t="s">
        <v>51</v>
      </c>
      <c r="C66" s="14">
        <v>2</v>
      </c>
      <c r="D66" s="14"/>
      <c r="E66" s="29" t="s">
        <v>129</v>
      </c>
      <c r="F66" s="18"/>
      <c r="G66" s="27"/>
      <c r="H66" s="27"/>
      <c r="I66" s="27"/>
    </row>
    <row r="67" spans="1:9">
      <c r="A67" s="17">
        <v>20</v>
      </c>
      <c r="B67" s="14" t="s">
        <v>52</v>
      </c>
      <c r="C67" s="14"/>
      <c r="D67" s="14">
        <v>1</v>
      </c>
      <c r="E67" s="29" t="s">
        <v>129</v>
      </c>
      <c r="F67" s="18"/>
      <c r="G67" s="27"/>
      <c r="H67" s="27"/>
      <c r="I67" s="27"/>
    </row>
    <row r="68" spans="1:9">
      <c r="A68" s="17">
        <v>21</v>
      </c>
      <c r="B68" s="14" t="s">
        <v>53</v>
      </c>
      <c r="C68" s="14"/>
      <c r="D68" s="14"/>
      <c r="E68" s="29" t="s">
        <v>129</v>
      </c>
      <c r="F68" s="18"/>
      <c r="G68" s="27"/>
      <c r="H68" s="27"/>
      <c r="I68" s="27"/>
    </row>
    <row r="69" spans="1:9">
      <c r="A69" s="17">
        <v>22</v>
      </c>
      <c r="B69" s="14" t="s">
        <v>54</v>
      </c>
      <c r="C69" s="14">
        <v>2</v>
      </c>
      <c r="D69" s="14"/>
      <c r="E69" s="29" t="s">
        <v>129</v>
      </c>
      <c r="F69" s="18"/>
      <c r="G69" s="27"/>
      <c r="H69" s="27"/>
      <c r="I69" s="27"/>
    </row>
    <row r="70" spans="1:9">
      <c r="A70" s="17">
        <v>23</v>
      </c>
      <c r="B70" s="44" t="s">
        <v>55</v>
      </c>
      <c r="C70" s="44">
        <v>2</v>
      </c>
      <c r="D70" s="44"/>
      <c r="E70" s="29" t="s">
        <v>129</v>
      </c>
      <c r="F70" s="18"/>
      <c r="G70" s="27"/>
      <c r="H70" s="27"/>
      <c r="I70" s="27"/>
    </row>
    <row r="71" spans="1:9">
      <c r="A71" s="17">
        <v>24</v>
      </c>
      <c r="B71" s="14" t="s">
        <v>56</v>
      </c>
      <c r="C71" s="14"/>
      <c r="D71" s="14">
        <v>1</v>
      </c>
      <c r="E71" s="29" t="s">
        <v>129</v>
      </c>
      <c r="F71" s="18"/>
      <c r="G71" s="27"/>
      <c r="H71" s="27"/>
      <c r="I71" s="27"/>
    </row>
    <row r="72" spans="1:9">
      <c r="A72" s="17">
        <v>25</v>
      </c>
      <c r="B72" s="14" t="s">
        <v>118</v>
      </c>
      <c r="C72" s="14"/>
      <c r="D72" s="14"/>
      <c r="E72" s="29" t="s">
        <v>129</v>
      </c>
      <c r="F72" s="18"/>
      <c r="G72" s="27"/>
      <c r="H72" s="27"/>
      <c r="I72" s="27"/>
    </row>
    <row r="73" spans="1:9">
      <c r="A73" s="17">
        <v>26</v>
      </c>
      <c r="B73" s="14" t="s">
        <v>119</v>
      </c>
      <c r="C73" s="14">
        <v>2</v>
      </c>
      <c r="D73" s="14"/>
      <c r="E73" s="29" t="s">
        <v>129</v>
      </c>
      <c r="F73" s="18"/>
      <c r="G73" s="27"/>
      <c r="H73" s="27"/>
      <c r="I73" s="27"/>
    </row>
    <row r="74" spans="1:9">
      <c r="A74" s="17">
        <v>27</v>
      </c>
      <c r="B74" s="44" t="s">
        <v>120</v>
      </c>
      <c r="C74" s="44">
        <v>2</v>
      </c>
      <c r="D74" s="44"/>
      <c r="E74" s="29" t="s">
        <v>129</v>
      </c>
      <c r="F74" s="18"/>
      <c r="G74" s="27"/>
      <c r="H74" s="27"/>
      <c r="I74" s="27"/>
    </row>
    <row r="75" spans="1:9">
      <c r="A75" s="17">
        <v>28</v>
      </c>
      <c r="B75" s="14" t="s">
        <v>124</v>
      </c>
      <c r="C75" s="14">
        <v>2</v>
      </c>
      <c r="D75" s="14"/>
      <c r="E75" s="29" t="s">
        <v>129</v>
      </c>
      <c r="F75" s="18"/>
      <c r="G75" s="27"/>
      <c r="H75" s="27"/>
      <c r="I75" s="27"/>
    </row>
    <row r="76" spans="1:9">
      <c r="A76" s="17">
        <v>29</v>
      </c>
      <c r="B76" s="14" t="s">
        <v>121</v>
      </c>
      <c r="C76" s="14">
        <v>2</v>
      </c>
      <c r="D76" s="14"/>
      <c r="E76" s="29" t="s">
        <v>129</v>
      </c>
      <c r="F76" s="18"/>
      <c r="G76" s="27"/>
      <c r="H76" s="27"/>
      <c r="I76" s="27"/>
    </row>
    <row r="77" spans="1:9">
      <c r="A77" s="17">
        <v>30</v>
      </c>
      <c r="B77" s="14" t="s">
        <v>122</v>
      </c>
      <c r="C77" s="14">
        <v>2</v>
      </c>
      <c r="D77" s="14"/>
      <c r="E77" s="29" t="s">
        <v>129</v>
      </c>
      <c r="F77" s="18"/>
      <c r="G77" s="27"/>
      <c r="H77" s="27"/>
      <c r="I77" s="27"/>
    </row>
    <row r="78" spans="1:9">
      <c r="A78" s="17">
        <v>31</v>
      </c>
      <c r="B78" s="14" t="s">
        <v>88</v>
      </c>
      <c r="C78" s="14">
        <v>2</v>
      </c>
      <c r="D78" s="14"/>
      <c r="E78" s="29" t="s">
        <v>129</v>
      </c>
      <c r="F78" s="18"/>
      <c r="G78" s="27"/>
      <c r="H78" s="27"/>
      <c r="I78" s="27"/>
    </row>
    <row r="79" spans="1:9">
      <c r="A79" s="17">
        <v>32</v>
      </c>
      <c r="B79" s="14" t="s">
        <v>87</v>
      </c>
      <c r="C79" s="14">
        <v>2</v>
      </c>
      <c r="D79" s="14"/>
      <c r="E79" s="29" t="s">
        <v>129</v>
      </c>
      <c r="F79" s="18"/>
      <c r="G79" s="27"/>
      <c r="H79" s="27"/>
      <c r="I79" s="27"/>
    </row>
    <row r="80" spans="1:9">
      <c r="A80" s="17">
        <v>33</v>
      </c>
      <c r="B80" s="14" t="s">
        <v>123</v>
      </c>
      <c r="C80" s="14">
        <v>2</v>
      </c>
      <c r="D80" s="14"/>
      <c r="E80" s="29" t="s">
        <v>129</v>
      </c>
      <c r="F80" s="18"/>
      <c r="G80" s="27"/>
      <c r="H80" s="27"/>
      <c r="I80" s="27"/>
    </row>
    <row r="81" spans="1:9">
      <c r="A81" s="17">
        <v>34</v>
      </c>
      <c r="B81" s="14" t="s">
        <v>57</v>
      </c>
      <c r="C81" s="14">
        <v>2</v>
      </c>
      <c r="D81" s="14"/>
      <c r="E81" s="29" t="s">
        <v>129</v>
      </c>
      <c r="F81" s="18"/>
      <c r="G81" s="27"/>
      <c r="H81" s="27"/>
      <c r="I81" s="27"/>
    </row>
    <row r="83" spans="1:9">
      <c r="A83" s="4">
        <v>1</v>
      </c>
      <c r="B83" s="5" t="s">
        <v>92</v>
      </c>
      <c r="C83" s="5">
        <v>2</v>
      </c>
      <c r="D83" s="5"/>
      <c r="E83" s="31" t="s">
        <v>131</v>
      </c>
      <c r="F83" s="6">
        <f t="shared" ref="F83:F123" si="5">SUM(C83:D83)</f>
        <v>2</v>
      </c>
      <c r="G83" s="43"/>
      <c r="H83" s="43"/>
      <c r="I83" s="43"/>
    </row>
    <row r="84" spans="1:9">
      <c r="A84" s="7">
        <v>2</v>
      </c>
      <c r="B84" s="8" t="s">
        <v>89</v>
      </c>
      <c r="C84" s="8">
        <v>3</v>
      </c>
      <c r="D84" s="8"/>
      <c r="E84" s="31" t="s">
        <v>131</v>
      </c>
      <c r="F84" s="9">
        <f t="shared" si="5"/>
        <v>3</v>
      </c>
      <c r="G84" s="43"/>
      <c r="H84" s="43"/>
      <c r="I84" s="43"/>
    </row>
    <row r="85" spans="1:9">
      <c r="A85" s="7">
        <v>3</v>
      </c>
      <c r="B85" s="8" t="s">
        <v>93</v>
      </c>
      <c r="C85" s="8"/>
      <c r="D85" s="8">
        <v>1</v>
      </c>
      <c r="E85" s="31" t="s">
        <v>131</v>
      </c>
      <c r="F85" s="9">
        <f t="shared" si="5"/>
        <v>1</v>
      </c>
      <c r="G85" s="43"/>
      <c r="H85" s="43"/>
      <c r="I85" s="43"/>
    </row>
    <row r="86" spans="1:9">
      <c r="A86" s="7">
        <v>4</v>
      </c>
      <c r="B86" s="8" t="s">
        <v>90</v>
      </c>
      <c r="C86" s="8">
        <v>3</v>
      </c>
      <c r="D86" s="8"/>
      <c r="E86" s="31" t="s">
        <v>131</v>
      </c>
      <c r="F86" s="9">
        <f t="shared" si="5"/>
        <v>3</v>
      </c>
      <c r="G86" s="43"/>
      <c r="H86" s="43"/>
      <c r="I86" s="43"/>
    </row>
    <row r="87" spans="1:9">
      <c r="A87" s="7">
        <v>5</v>
      </c>
      <c r="B87" s="8" t="s">
        <v>91</v>
      </c>
      <c r="C87" s="8"/>
      <c r="D87" s="8">
        <v>1</v>
      </c>
      <c r="E87" s="31" t="s">
        <v>131</v>
      </c>
      <c r="F87" s="9">
        <f t="shared" si="5"/>
        <v>1</v>
      </c>
      <c r="G87" s="43"/>
      <c r="H87" s="43"/>
      <c r="I87" s="43"/>
    </row>
    <row r="88" spans="1:9">
      <c r="A88" s="7">
        <v>6</v>
      </c>
      <c r="B88" s="8" t="s">
        <v>59</v>
      </c>
      <c r="C88" s="8">
        <v>2</v>
      </c>
      <c r="D88" s="8"/>
      <c r="E88" s="31" t="s">
        <v>131</v>
      </c>
      <c r="F88" s="9">
        <f t="shared" si="5"/>
        <v>2</v>
      </c>
      <c r="G88" s="43"/>
      <c r="H88" s="43"/>
      <c r="I88" s="43"/>
    </row>
    <row r="89" spans="1:9">
      <c r="A89" s="7">
        <v>7</v>
      </c>
      <c r="B89" s="8" t="s">
        <v>60</v>
      </c>
      <c r="C89" s="8">
        <v>3</v>
      </c>
      <c r="D89" s="8"/>
      <c r="E89" s="31" t="s">
        <v>131</v>
      </c>
      <c r="F89" s="9">
        <f t="shared" si="5"/>
        <v>3</v>
      </c>
      <c r="G89" s="43"/>
      <c r="H89" s="43"/>
      <c r="I89" s="43"/>
    </row>
    <row r="90" spans="1:9">
      <c r="A90" s="7">
        <v>8</v>
      </c>
      <c r="B90" s="8" t="s">
        <v>61</v>
      </c>
      <c r="C90" s="8"/>
      <c r="D90" s="8">
        <v>1</v>
      </c>
      <c r="E90" s="31" t="s">
        <v>131</v>
      </c>
      <c r="F90" s="9">
        <f t="shared" si="5"/>
        <v>1</v>
      </c>
      <c r="G90" s="43"/>
      <c r="H90" s="43"/>
      <c r="I90" s="43"/>
    </row>
    <row r="91" spans="1:9">
      <c r="A91" s="7">
        <v>9</v>
      </c>
      <c r="B91" s="8" t="s">
        <v>62</v>
      </c>
      <c r="C91" s="8">
        <v>2</v>
      </c>
      <c r="D91" s="8"/>
      <c r="E91" s="31" t="s">
        <v>131</v>
      </c>
      <c r="F91" s="9">
        <f t="shared" si="5"/>
        <v>2</v>
      </c>
      <c r="G91" s="43"/>
      <c r="H91" s="43"/>
      <c r="I91" s="43"/>
    </row>
    <row r="92" spans="1:9">
      <c r="A92" s="7">
        <v>10</v>
      </c>
      <c r="B92" s="8" t="s">
        <v>63</v>
      </c>
      <c r="C92" s="8"/>
      <c r="D92" s="8">
        <v>1</v>
      </c>
      <c r="E92" s="31" t="s">
        <v>131</v>
      </c>
      <c r="F92" s="9">
        <f t="shared" si="5"/>
        <v>1</v>
      </c>
      <c r="G92" s="43"/>
      <c r="H92" s="43"/>
      <c r="I92" s="43"/>
    </row>
    <row r="93" spans="1:9">
      <c r="A93" s="7">
        <v>11</v>
      </c>
      <c r="B93" s="8" t="s">
        <v>64</v>
      </c>
      <c r="C93" s="8">
        <v>1</v>
      </c>
      <c r="D93" s="8">
        <v>1</v>
      </c>
      <c r="E93" s="31" t="s">
        <v>131</v>
      </c>
      <c r="F93" s="9">
        <f t="shared" si="5"/>
        <v>2</v>
      </c>
      <c r="G93" s="43"/>
      <c r="H93" s="43"/>
      <c r="I93" s="43"/>
    </row>
    <row r="94" spans="1:9">
      <c r="A94" s="7">
        <v>12</v>
      </c>
      <c r="B94" s="8" t="s">
        <v>65</v>
      </c>
      <c r="C94" s="8">
        <v>2</v>
      </c>
      <c r="D94" s="8"/>
      <c r="E94" s="31" t="s">
        <v>131</v>
      </c>
      <c r="F94" s="9">
        <f t="shared" si="5"/>
        <v>2</v>
      </c>
      <c r="G94" s="43"/>
      <c r="H94" s="43"/>
      <c r="I94" s="43"/>
    </row>
    <row r="95" spans="1:9">
      <c r="A95" s="7">
        <v>13</v>
      </c>
      <c r="B95" s="8" t="s">
        <v>66</v>
      </c>
      <c r="C95" s="8"/>
      <c r="D95" s="8">
        <v>1</v>
      </c>
      <c r="E95" s="31" t="s">
        <v>131</v>
      </c>
      <c r="F95" s="9">
        <f t="shared" si="5"/>
        <v>1</v>
      </c>
      <c r="G95" s="43"/>
      <c r="H95" s="43"/>
      <c r="I95" s="43"/>
    </row>
    <row r="96" spans="1:9">
      <c r="A96" s="7">
        <v>14</v>
      </c>
      <c r="B96" s="8" t="s">
        <v>67</v>
      </c>
      <c r="C96" s="8">
        <v>3</v>
      </c>
      <c r="D96" s="8"/>
      <c r="E96" s="31" t="s">
        <v>131</v>
      </c>
      <c r="F96" s="9">
        <f t="shared" si="5"/>
        <v>3</v>
      </c>
      <c r="G96" s="43"/>
      <c r="H96" s="43"/>
      <c r="I96" s="43"/>
    </row>
    <row r="97" spans="1:9">
      <c r="A97" s="7">
        <v>15</v>
      </c>
      <c r="B97" s="8" t="s">
        <v>68</v>
      </c>
      <c r="C97" s="8"/>
      <c r="D97" s="8">
        <v>1</v>
      </c>
      <c r="E97" s="31" t="s">
        <v>131</v>
      </c>
      <c r="F97" s="9">
        <f t="shared" si="5"/>
        <v>1</v>
      </c>
      <c r="G97" s="43"/>
      <c r="H97" s="43"/>
      <c r="I97" s="43"/>
    </row>
    <row r="98" spans="1:9">
      <c r="A98" s="7">
        <v>16</v>
      </c>
      <c r="B98" s="8" t="s">
        <v>69</v>
      </c>
      <c r="C98" s="8">
        <v>2</v>
      </c>
      <c r="D98" s="8"/>
      <c r="E98" s="31" t="s">
        <v>131</v>
      </c>
      <c r="F98" s="9">
        <f t="shared" si="5"/>
        <v>2</v>
      </c>
      <c r="G98" s="43"/>
      <c r="H98" s="43"/>
      <c r="I98" s="43"/>
    </row>
    <row r="99" spans="1:9">
      <c r="A99" s="7">
        <v>17</v>
      </c>
      <c r="B99" s="8" t="s">
        <v>70</v>
      </c>
      <c r="C99" s="8"/>
      <c r="D99" s="8">
        <v>1</v>
      </c>
      <c r="E99" s="31" t="s">
        <v>131</v>
      </c>
      <c r="F99" s="9">
        <f t="shared" si="5"/>
        <v>1</v>
      </c>
      <c r="G99" s="43"/>
      <c r="H99" s="43"/>
      <c r="I99" s="43"/>
    </row>
    <row r="100" spans="1:9">
      <c r="A100" s="7">
        <v>18</v>
      </c>
      <c r="B100" s="10" t="s">
        <v>94</v>
      </c>
      <c r="C100" s="10">
        <v>2</v>
      </c>
      <c r="D100" s="8"/>
      <c r="E100" s="31" t="s">
        <v>131</v>
      </c>
      <c r="F100" s="9">
        <f t="shared" si="5"/>
        <v>2</v>
      </c>
      <c r="G100" s="43"/>
      <c r="H100" s="43"/>
      <c r="I100" s="43"/>
    </row>
    <row r="101" spans="1:9">
      <c r="A101" s="7">
        <v>19</v>
      </c>
      <c r="B101" s="8" t="s">
        <v>95</v>
      </c>
      <c r="C101" s="8">
        <v>2</v>
      </c>
      <c r="D101" s="8"/>
      <c r="E101" s="31" t="s">
        <v>131</v>
      </c>
      <c r="F101" s="9">
        <f t="shared" si="5"/>
        <v>2</v>
      </c>
      <c r="G101" s="43"/>
      <c r="H101" s="43"/>
      <c r="I101" s="43"/>
    </row>
    <row r="102" spans="1:9">
      <c r="A102" s="7">
        <v>20</v>
      </c>
      <c r="B102" s="8" t="s">
        <v>96</v>
      </c>
      <c r="C102" s="8">
        <v>3</v>
      </c>
      <c r="D102" s="8"/>
      <c r="E102" s="31" t="s">
        <v>131</v>
      </c>
      <c r="F102" s="9">
        <f t="shared" si="5"/>
        <v>3</v>
      </c>
      <c r="G102" s="43"/>
      <c r="H102" s="43"/>
      <c r="I102" s="43"/>
    </row>
    <row r="103" spans="1:9">
      <c r="A103" s="7">
        <v>21</v>
      </c>
      <c r="B103" s="8" t="s">
        <v>97</v>
      </c>
      <c r="C103" s="8"/>
      <c r="D103" s="8">
        <v>1</v>
      </c>
      <c r="E103" s="31" t="s">
        <v>131</v>
      </c>
      <c r="F103" s="9">
        <f t="shared" si="5"/>
        <v>1</v>
      </c>
      <c r="G103" s="43"/>
      <c r="H103" s="43"/>
      <c r="I103" s="43"/>
    </row>
    <row r="104" spans="1:9">
      <c r="A104" s="7">
        <v>22</v>
      </c>
      <c r="B104" s="8" t="s">
        <v>71</v>
      </c>
      <c r="C104" s="8">
        <v>3</v>
      </c>
      <c r="D104" s="8"/>
      <c r="E104" s="31" t="s">
        <v>131</v>
      </c>
      <c r="F104" s="9">
        <f t="shared" si="5"/>
        <v>3</v>
      </c>
      <c r="G104" s="43"/>
      <c r="H104" s="43"/>
      <c r="I104" s="43"/>
    </row>
    <row r="105" spans="1:9">
      <c r="A105" s="7">
        <v>23</v>
      </c>
      <c r="B105" s="8" t="s">
        <v>22</v>
      </c>
      <c r="C105" s="8"/>
      <c r="D105" s="8">
        <v>1</v>
      </c>
      <c r="E105" s="31" t="s">
        <v>131</v>
      </c>
      <c r="F105" s="9">
        <f t="shared" si="5"/>
        <v>1</v>
      </c>
      <c r="G105" s="43"/>
      <c r="H105" s="43"/>
      <c r="I105" s="43"/>
    </row>
    <row r="106" spans="1:9">
      <c r="A106" s="7">
        <v>24</v>
      </c>
      <c r="B106" s="8" t="s">
        <v>72</v>
      </c>
      <c r="C106" s="8">
        <v>3</v>
      </c>
      <c r="D106" s="8"/>
      <c r="E106" s="31" t="s">
        <v>131</v>
      </c>
      <c r="F106" s="9">
        <f t="shared" si="5"/>
        <v>3</v>
      </c>
      <c r="G106" s="43"/>
      <c r="H106" s="43"/>
      <c r="I106" s="43"/>
    </row>
    <row r="107" spans="1:9">
      <c r="A107" s="7">
        <v>25</v>
      </c>
      <c r="B107" s="8" t="s">
        <v>24</v>
      </c>
      <c r="C107" s="8"/>
      <c r="D107" s="8">
        <v>1</v>
      </c>
      <c r="E107" s="31" t="s">
        <v>131</v>
      </c>
      <c r="F107" s="9">
        <f t="shared" si="5"/>
        <v>1</v>
      </c>
      <c r="G107" s="43"/>
      <c r="H107" s="43"/>
      <c r="I107" s="43"/>
    </row>
    <row r="108" spans="1:9">
      <c r="A108" s="7">
        <v>26</v>
      </c>
      <c r="B108" s="8" t="s">
        <v>25</v>
      </c>
      <c r="C108" s="8">
        <v>3</v>
      </c>
      <c r="D108" s="8"/>
      <c r="E108" s="31" t="s">
        <v>131</v>
      </c>
      <c r="F108" s="9">
        <f t="shared" si="5"/>
        <v>3</v>
      </c>
      <c r="G108" s="43"/>
      <c r="H108" s="43"/>
      <c r="I108" s="43"/>
    </row>
    <row r="109" spans="1:9">
      <c r="A109" s="7">
        <v>27</v>
      </c>
      <c r="B109" s="8" t="s">
        <v>26</v>
      </c>
      <c r="C109" s="8"/>
      <c r="D109" s="8">
        <v>1</v>
      </c>
      <c r="E109" s="31" t="s">
        <v>131</v>
      </c>
      <c r="F109" s="9">
        <f t="shared" si="5"/>
        <v>1</v>
      </c>
      <c r="G109" s="43"/>
      <c r="H109" s="43"/>
      <c r="I109" s="43"/>
    </row>
    <row r="110" spans="1:9">
      <c r="A110" s="7">
        <v>28</v>
      </c>
      <c r="B110" s="8" t="s">
        <v>27</v>
      </c>
      <c r="C110" s="8">
        <v>3</v>
      </c>
      <c r="D110" s="8"/>
      <c r="E110" s="31" t="s">
        <v>131</v>
      </c>
      <c r="F110" s="9">
        <f t="shared" si="5"/>
        <v>3</v>
      </c>
      <c r="G110" s="43"/>
      <c r="H110" s="43"/>
      <c r="I110" s="43"/>
    </row>
    <row r="111" spans="1:9">
      <c r="A111" s="7">
        <v>29</v>
      </c>
      <c r="B111" s="8" t="s">
        <v>28</v>
      </c>
      <c r="C111" s="8"/>
      <c r="D111" s="8">
        <v>1</v>
      </c>
      <c r="E111" s="31" t="s">
        <v>131</v>
      </c>
      <c r="F111" s="9">
        <f t="shared" si="5"/>
        <v>1</v>
      </c>
      <c r="G111" s="43"/>
      <c r="H111" s="43"/>
      <c r="I111" s="43"/>
    </row>
    <row r="112" spans="1:9">
      <c r="A112" s="7">
        <v>30</v>
      </c>
      <c r="B112" s="8" t="s">
        <v>73</v>
      </c>
      <c r="C112" s="8">
        <v>3</v>
      </c>
      <c r="D112" s="8"/>
      <c r="E112" s="31" t="s">
        <v>131</v>
      </c>
      <c r="F112" s="9">
        <f t="shared" si="5"/>
        <v>3</v>
      </c>
      <c r="G112" s="43"/>
      <c r="H112" s="43"/>
      <c r="I112" s="43"/>
    </row>
    <row r="113" spans="1:9">
      <c r="A113" s="7">
        <v>31</v>
      </c>
      <c r="B113" s="8" t="s">
        <v>74</v>
      </c>
      <c r="C113" s="8"/>
      <c r="D113" s="8">
        <v>1</v>
      </c>
      <c r="E113" s="31" t="s">
        <v>131</v>
      </c>
      <c r="F113" s="9">
        <f t="shared" si="5"/>
        <v>1</v>
      </c>
      <c r="G113" s="43"/>
      <c r="H113" s="43"/>
      <c r="I113" s="43"/>
    </row>
    <row r="114" spans="1:9">
      <c r="A114" s="7">
        <v>32</v>
      </c>
      <c r="B114" s="8" t="s">
        <v>75</v>
      </c>
      <c r="C114" s="8">
        <v>2</v>
      </c>
      <c r="D114" s="8"/>
      <c r="E114" s="31" t="s">
        <v>131</v>
      </c>
      <c r="F114" s="9">
        <f t="shared" si="5"/>
        <v>2</v>
      </c>
      <c r="G114" s="43"/>
      <c r="H114" s="43"/>
      <c r="I114" s="43"/>
    </row>
    <row r="115" spans="1:9">
      <c r="A115" s="7">
        <v>33</v>
      </c>
      <c r="B115" s="8" t="s">
        <v>76</v>
      </c>
      <c r="C115" s="8"/>
      <c r="D115" s="8">
        <v>1</v>
      </c>
      <c r="E115" s="31" t="s">
        <v>131</v>
      </c>
      <c r="F115" s="9">
        <f t="shared" si="5"/>
        <v>1</v>
      </c>
      <c r="G115" s="43"/>
      <c r="H115" s="43"/>
      <c r="I115" s="43"/>
    </row>
    <row r="116" spans="1:9">
      <c r="A116" s="7">
        <v>34</v>
      </c>
      <c r="B116" s="8" t="s">
        <v>33</v>
      </c>
      <c r="C116" s="8">
        <v>3</v>
      </c>
      <c r="D116" s="8"/>
      <c r="E116" s="31" t="s">
        <v>131</v>
      </c>
      <c r="F116" s="9">
        <f t="shared" si="5"/>
        <v>3</v>
      </c>
      <c r="G116" s="43"/>
      <c r="H116" s="43"/>
      <c r="I116" s="43"/>
    </row>
    <row r="117" spans="1:9">
      <c r="A117" s="7">
        <v>35</v>
      </c>
      <c r="B117" s="8" t="s">
        <v>34</v>
      </c>
      <c r="C117" s="8"/>
      <c r="D117" s="8">
        <v>1</v>
      </c>
      <c r="E117" s="31" t="s">
        <v>131</v>
      </c>
      <c r="F117" s="9">
        <f t="shared" si="5"/>
        <v>1</v>
      </c>
      <c r="G117" s="43"/>
      <c r="H117" s="43"/>
      <c r="I117" s="43"/>
    </row>
    <row r="118" spans="1:9">
      <c r="A118" s="7">
        <v>36</v>
      </c>
      <c r="B118" s="8" t="s">
        <v>35</v>
      </c>
      <c r="C118" s="8">
        <v>3</v>
      </c>
      <c r="D118" s="8"/>
      <c r="E118" s="31" t="s">
        <v>131</v>
      </c>
      <c r="F118" s="9">
        <f t="shared" si="5"/>
        <v>3</v>
      </c>
      <c r="G118" s="43"/>
      <c r="H118" s="43"/>
      <c r="I118" s="43"/>
    </row>
    <row r="119" spans="1:9">
      <c r="A119" s="7">
        <v>37</v>
      </c>
      <c r="B119" s="8" t="s">
        <v>36</v>
      </c>
      <c r="C119" s="8">
        <v>3</v>
      </c>
      <c r="D119" s="8"/>
      <c r="E119" s="31" t="s">
        <v>131</v>
      </c>
      <c r="F119" s="9">
        <f t="shared" si="5"/>
        <v>3</v>
      </c>
      <c r="G119" s="43"/>
      <c r="H119" s="43"/>
      <c r="I119" s="43"/>
    </row>
    <row r="120" spans="1:9">
      <c r="A120" s="7">
        <v>38</v>
      </c>
      <c r="B120" s="8" t="s">
        <v>98</v>
      </c>
      <c r="C120" s="8">
        <v>3</v>
      </c>
      <c r="D120" s="8"/>
      <c r="E120" s="31" t="s">
        <v>131</v>
      </c>
      <c r="F120" s="9">
        <f t="shared" si="5"/>
        <v>3</v>
      </c>
      <c r="G120" s="43"/>
      <c r="H120" s="43"/>
      <c r="I120" s="43"/>
    </row>
    <row r="121" spans="1:9">
      <c r="A121" s="7">
        <v>39</v>
      </c>
      <c r="B121" s="8" t="s">
        <v>77</v>
      </c>
      <c r="C121" s="8">
        <v>2</v>
      </c>
      <c r="D121" s="8"/>
      <c r="E121" s="31" t="s">
        <v>131</v>
      </c>
      <c r="F121" s="9">
        <f t="shared" si="5"/>
        <v>2</v>
      </c>
      <c r="G121" s="43"/>
      <c r="H121" s="43"/>
      <c r="I121" s="43"/>
    </row>
    <row r="122" spans="1:9">
      <c r="A122" s="7">
        <v>40</v>
      </c>
      <c r="B122" s="8" t="s">
        <v>99</v>
      </c>
      <c r="C122" s="8"/>
      <c r="D122" s="8">
        <v>1</v>
      </c>
      <c r="E122" s="31" t="s">
        <v>131</v>
      </c>
      <c r="F122" s="9">
        <f t="shared" si="5"/>
        <v>1</v>
      </c>
      <c r="G122" s="43"/>
      <c r="H122" s="43"/>
      <c r="I122" s="43"/>
    </row>
    <row r="123" spans="1:9" ht="15.75" thickBot="1">
      <c r="A123" s="11">
        <v>41</v>
      </c>
      <c r="B123" s="12" t="s">
        <v>100</v>
      </c>
      <c r="C123" s="12">
        <v>2</v>
      </c>
      <c r="D123" s="12"/>
      <c r="E123" s="31" t="s">
        <v>131</v>
      </c>
      <c r="F123" s="13">
        <f t="shared" si="5"/>
        <v>2</v>
      </c>
      <c r="G123" s="43"/>
      <c r="H123" s="43"/>
      <c r="I123" s="43"/>
    </row>
    <row r="124" spans="1:9">
      <c r="A124" s="11"/>
      <c r="B124" s="12"/>
      <c r="C124" s="12"/>
      <c r="D124" s="26"/>
      <c r="E124" s="32">
        <f>SUM(C83:D123)+12</f>
        <v>92</v>
      </c>
      <c r="F124" s="22"/>
      <c r="G124" s="43"/>
      <c r="H124" s="43"/>
      <c r="I124" s="43"/>
    </row>
    <row r="125" spans="1:9">
      <c r="A125" s="7">
        <v>1</v>
      </c>
      <c r="B125" s="8" t="s">
        <v>78</v>
      </c>
      <c r="C125" s="8">
        <v>3</v>
      </c>
      <c r="D125" s="9"/>
      <c r="E125" s="6" t="s">
        <v>132</v>
      </c>
      <c r="F125" s="6">
        <f t="shared" ref="F125:F142" si="6">SUM(C125:D125)</f>
        <v>3</v>
      </c>
      <c r="G125" s="43"/>
      <c r="H125" s="43"/>
      <c r="I125" s="43"/>
    </row>
    <row r="126" spans="1:9">
      <c r="A126" s="7">
        <v>2</v>
      </c>
      <c r="B126" s="8" t="s">
        <v>79</v>
      </c>
      <c r="C126" s="8">
        <v>2</v>
      </c>
      <c r="D126" s="9"/>
      <c r="E126" s="6" t="s">
        <v>132</v>
      </c>
      <c r="F126" s="6">
        <f t="shared" si="6"/>
        <v>2</v>
      </c>
      <c r="G126" s="43"/>
      <c r="H126" s="43"/>
      <c r="I126" s="43"/>
    </row>
    <row r="127" spans="1:9">
      <c r="A127" s="7">
        <v>3</v>
      </c>
      <c r="B127" s="8" t="s">
        <v>80</v>
      </c>
      <c r="C127" s="8">
        <v>2</v>
      </c>
      <c r="D127" s="9"/>
      <c r="E127" s="6" t="s">
        <v>132</v>
      </c>
      <c r="F127" s="6">
        <f t="shared" si="6"/>
        <v>2</v>
      </c>
      <c r="G127" s="43"/>
      <c r="H127" s="43"/>
      <c r="I127" s="43"/>
    </row>
    <row r="128" spans="1:9">
      <c r="A128" s="7">
        <v>4</v>
      </c>
      <c r="B128" s="8" t="s">
        <v>81</v>
      </c>
      <c r="C128" s="8">
        <v>2</v>
      </c>
      <c r="D128" s="9"/>
      <c r="E128" s="6" t="s">
        <v>132</v>
      </c>
      <c r="F128" s="6">
        <f t="shared" si="6"/>
        <v>2</v>
      </c>
      <c r="G128" s="43"/>
      <c r="H128" s="43"/>
      <c r="I128" s="43"/>
    </row>
    <row r="129" spans="1:9">
      <c r="A129" s="7">
        <v>5</v>
      </c>
      <c r="B129" s="8" t="s">
        <v>82</v>
      </c>
      <c r="C129" s="8">
        <v>2</v>
      </c>
      <c r="D129" s="9"/>
      <c r="E129" s="6" t="s">
        <v>132</v>
      </c>
      <c r="F129" s="6">
        <f t="shared" si="6"/>
        <v>2</v>
      </c>
      <c r="G129" s="43"/>
      <c r="H129" s="43"/>
      <c r="I129" s="43"/>
    </row>
    <row r="130" spans="1:9">
      <c r="A130" s="7">
        <v>6</v>
      </c>
      <c r="B130" s="8" t="s">
        <v>83</v>
      </c>
      <c r="C130" s="8">
        <v>2</v>
      </c>
      <c r="D130" s="9"/>
      <c r="E130" s="6" t="s">
        <v>132</v>
      </c>
      <c r="F130" s="6">
        <f t="shared" si="6"/>
        <v>2</v>
      </c>
      <c r="G130" s="43"/>
      <c r="H130" s="43"/>
      <c r="I130" s="43"/>
    </row>
    <row r="131" spans="1:9">
      <c r="A131" s="7">
        <v>7</v>
      </c>
      <c r="B131" s="8" t="s">
        <v>84</v>
      </c>
      <c r="C131" s="8">
        <v>2</v>
      </c>
      <c r="D131" s="9"/>
      <c r="E131" s="6" t="s">
        <v>132</v>
      </c>
      <c r="F131" s="6">
        <f t="shared" si="6"/>
        <v>2</v>
      </c>
      <c r="G131" s="43"/>
      <c r="H131" s="43"/>
      <c r="I131" s="43"/>
    </row>
    <row r="132" spans="1:9">
      <c r="A132" s="7">
        <v>8</v>
      </c>
      <c r="B132" s="8" t="s">
        <v>85</v>
      </c>
      <c r="C132" s="8">
        <v>2</v>
      </c>
      <c r="D132" s="9"/>
      <c r="E132" s="6" t="s">
        <v>132</v>
      </c>
      <c r="F132" s="6">
        <f t="shared" si="6"/>
        <v>2</v>
      </c>
      <c r="G132" s="43"/>
      <c r="H132" s="43"/>
      <c r="I132" s="43"/>
    </row>
    <row r="133" spans="1:9">
      <c r="A133" s="7">
        <v>9</v>
      </c>
      <c r="B133" s="8" t="s">
        <v>105</v>
      </c>
      <c r="C133" s="8">
        <v>2</v>
      </c>
      <c r="D133" s="9"/>
      <c r="E133" s="6" t="s">
        <v>132</v>
      </c>
      <c r="F133" s="6">
        <f t="shared" si="6"/>
        <v>2</v>
      </c>
      <c r="G133" s="43"/>
      <c r="H133" s="43"/>
      <c r="I133" s="43"/>
    </row>
    <row r="134" spans="1:9">
      <c r="A134" s="7">
        <v>10</v>
      </c>
      <c r="B134" s="8" t="s">
        <v>106</v>
      </c>
      <c r="C134" s="8">
        <v>2</v>
      </c>
      <c r="D134" s="9"/>
      <c r="E134" s="6" t="s">
        <v>132</v>
      </c>
      <c r="F134" s="6">
        <f t="shared" si="6"/>
        <v>2</v>
      </c>
      <c r="G134" s="43"/>
      <c r="H134" s="43"/>
      <c r="I134" s="43"/>
    </row>
    <row r="135" spans="1:9">
      <c r="A135" s="7">
        <v>11</v>
      </c>
      <c r="B135" s="8" t="s">
        <v>44</v>
      </c>
      <c r="C135" s="8">
        <v>2</v>
      </c>
      <c r="D135" s="9"/>
      <c r="E135" s="6" t="s">
        <v>132</v>
      </c>
      <c r="F135" s="6">
        <f t="shared" si="6"/>
        <v>2</v>
      </c>
      <c r="G135" s="43"/>
      <c r="H135" s="43"/>
      <c r="I135" s="43"/>
    </row>
    <row r="136" spans="1:9">
      <c r="A136" s="7">
        <v>12</v>
      </c>
      <c r="B136" s="8" t="s">
        <v>87</v>
      </c>
      <c r="C136" s="8">
        <v>2</v>
      </c>
      <c r="D136" s="9"/>
      <c r="E136" s="6" t="s">
        <v>132</v>
      </c>
      <c r="F136" s="6">
        <f t="shared" si="6"/>
        <v>2</v>
      </c>
      <c r="G136" s="43"/>
      <c r="H136" s="43"/>
      <c r="I136" s="43"/>
    </row>
    <row r="137" spans="1:9">
      <c r="A137" s="7">
        <v>13</v>
      </c>
      <c r="B137" s="8" t="s">
        <v>86</v>
      </c>
      <c r="C137" s="8">
        <v>2</v>
      </c>
      <c r="D137" s="9"/>
      <c r="E137" s="6" t="s">
        <v>132</v>
      </c>
      <c r="F137" s="6">
        <f t="shared" si="6"/>
        <v>2</v>
      </c>
      <c r="G137" s="43"/>
      <c r="H137" s="43"/>
      <c r="I137" s="43"/>
    </row>
    <row r="138" spans="1:9">
      <c r="A138" s="7">
        <v>14</v>
      </c>
      <c r="B138" s="8" t="s">
        <v>88</v>
      </c>
      <c r="C138" s="8">
        <v>2</v>
      </c>
      <c r="D138" s="9"/>
      <c r="E138" s="6" t="s">
        <v>132</v>
      </c>
      <c r="F138" s="6">
        <f t="shared" si="6"/>
        <v>2</v>
      </c>
      <c r="G138" s="43"/>
      <c r="H138" s="43"/>
      <c r="I138" s="43"/>
    </row>
    <row r="139" spans="1:9">
      <c r="A139" s="7">
        <v>15</v>
      </c>
      <c r="B139" s="8" t="s">
        <v>57</v>
      </c>
      <c r="C139" s="8">
        <v>2</v>
      </c>
      <c r="D139" s="9"/>
      <c r="E139" s="6" t="s">
        <v>132</v>
      </c>
      <c r="F139" s="6">
        <f t="shared" si="6"/>
        <v>2</v>
      </c>
      <c r="G139" s="43"/>
      <c r="H139" s="43"/>
      <c r="I139" s="43"/>
    </row>
    <row r="140" spans="1:9">
      <c r="A140" s="7">
        <v>16</v>
      </c>
      <c r="B140" s="8" t="s">
        <v>107</v>
      </c>
      <c r="C140" s="8">
        <v>2</v>
      </c>
      <c r="D140" s="9"/>
      <c r="E140" s="6" t="s">
        <v>132</v>
      </c>
      <c r="F140" s="6">
        <f t="shared" si="6"/>
        <v>2</v>
      </c>
      <c r="G140" s="43"/>
      <c r="H140" s="43"/>
      <c r="I140" s="43"/>
    </row>
    <row r="141" spans="1:9">
      <c r="A141" s="7">
        <v>17</v>
      </c>
      <c r="B141" s="8" t="s">
        <v>108</v>
      </c>
      <c r="C141" s="8">
        <v>2</v>
      </c>
      <c r="D141" s="9"/>
      <c r="E141" s="6" t="s">
        <v>132</v>
      </c>
      <c r="F141" s="6">
        <f t="shared" si="6"/>
        <v>2</v>
      </c>
      <c r="G141" s="43"/>
      <c r="H141" s="43"/>
      <c r="I141" s="43"/>
    </row>
    <row r="142" spans="1:9">
      <c r="A142" s="7">
        <v>18</v>
      </c>
      <c r="B142" s="8" t="s">
        <v>109</v>
      </c>
      <c r="C142" s="8">
        <v>2</v>
      </c>
      <c r="D142" s="9"/>
      <c r="E142" s="6" t="s">
        <v>132</v>
      </c>
      <c r="F142" s="6">
        <f t="shared" si="6"/>
        <v>2</v>
      </c>
      <c r="G142" s="43"/>
      <c r="H142" s="43"/>
      <c r="I142" s="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rightToLeft="1" tabSelected="1" topLeftCell="E1" workbookViewId="0">
      <selection activeCell="V3" sqref="V3"/>
    </sheetView>
  </sheetViews>
  <sheetFormatPr defaultRowHeight="15"/>
  <cols>
    <col min="1" max="1" width="3.28515625" style="51" customWidth="1"/>
    <col min="2" max="2" width="30.28515625" style="51" customWidth="1"/>
    <col min="3" max="3" width="5.28515625" style="51" bestFit="1" customWidth="1"/>
    <col min="4" max="4" width="5.5703125" style="51" bestFit="1" customWidth="1"/>
    <col min="5" max="5" width="1.7109375" style="51" customWidth="1"/>
    <col min="6" max="6" width="3.5703125" style="51" customWidth="1"/>
    <col min="7" max="7" width="31.42578125" style="51" customWidth="1"/>
    <col min="8" max="8" width="5.28515625" style="51" customWidth="1"/>
    <col min="9" max="9" width="4.42578125" style="51" customWidth="1"/>
    <col min="10" max="10" width="1.5703125" style="51" customWidth="1"/>
    <col min="11" max="11" width="4" style="51" customWidth="1"/>
    <col min="12" max="12" width="26" style="51" customWidth="1"/>
    <col min="13" max="13" width="5.140625" style="51" customWidth="1"/>
    <col min="14" max="14" width="4.42578125" style="51" customWidth="1"/>
    <col min="15" max="15" width="4" style="142" customWidth="1"/>
    <col min="16" max="16" width="4" customWidth="1"/>
    <col min="17" max="17" width="25.85546875" customWidth="1"/>
    <col min="18" max="18" width="5.28515625" customWidth="1"/>
    <col min="19" max="19" width="4.42578125" customWidth="1"/>
    <col min="20" max="21" width="4" customWidth="1"/>
    <col min="22" max="22" width="29.85546875" customWidth="1"/>
    <col min="23" max="23" width="5" customWidth="1"/>
    <col min="24" max="24" width="4.85546875" customWidth="1"/>
    <col min="25" max="25" width="2.42578125" customWidth="1"/>
    <col min="26" max="26" width="4" customWidth="1"/>
    <col min="27" max="27" width="26.7109375" customWidth="1"/>
    <col min="28" max="28" width="5" customWidth="1"/>
    <col min="29" max="29" width="5" bestFit="1" customWidth="1"/>
  </cols>
  <sheetData>
    <row r="1" spans="1:29" s="85" customFormat="1" ht="24" thickBot="1">
      <c r="A1" s="51"/>
      <c r="B1" s="124" t="s">
        <v>217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171"/>
      <c r="Q1" s="124" t="s">
        <v>218</v>
      </c>
    </row>
    <row r="2" spans="1:29" ht="16.5" customHeight="1" thickBot="1">
      <c r="A2" s="193" t="s">
        <v>337</v>
      </c>
      <c r="B2" s="194"/>
      <c r="C2" s="194"/>
      <c r="D2" s="195"/>
      <c r="E2" s="89"/>
      <c r="F2" s="196" t="s">
        <v>338</v>
      </c>
      <c r="G2" s="197"/>
      <c r="H2" s="197"/>
      <c r="I2" s="198"/>
      <c r="J2" s="89"/>
      <c r="K2" s="190" t="s">
        <v>346</v>
      </c>
      <c r="L2" s="191"/>
      <c r="M2" s="191"/>
      <c r="N2" s="191"/>
      <c r="O2" s="172"/>
      <c r="P2" s="194" t="s">
        <v>342</v>
      </c>
      <c r="Q2" s="194"/>
      <c r="R2" s="194"/>
      <c r="S2" s="195"/>
      <c r="T2" s="89"/>
      <c r="U2" s="196" t="s">
        <v>347</v>
      </c>
      <c r="V2" s="197"/>
      <c r="W2" s="197"/>
      <c r="X2" s="198"/>
      <c r="Y2" s="89"/>
      <c r="Z2" s="190" t="s">
        <v>345</v>
      </c>
      <c r="AA2" s="191"/>
      <c r="AB2" s="191"/>
      <c r="AC2" s="192"/>
    </row>
    <row r="3" spans="1:29" ht="16.5" customHeight="1">
      <c r="A3" s="93">
        <v>1</v>
      </c>
      <c r="B3" s="94" t="s">
        <v>146</v>
      </c>
      <c r="C3" s="94">
        <v>2</v>
      </c>
      <c r="D3" s="95"/>
      <c r="E3" s="89"/>
      <c r="F3" s="93">
        <v>1</v>
      </c>
      <c r="G3" s="96" t="s">
        <v>2</v>
      </c>
      <c r="H3" s="96">
        <v>3</v>
      </c>
      <c r="I3" s="97"/>
      <c r="J3" s="89"/>
      <c r="K3" s="93">
        <v>1</v>
      </c>
      <c r="L3" s="96" t="s">
        <v>111</v>
      </c>
      <c r="M3" s="96">
        <v>2</v>
      </c>
      <c r="N3" s="165"/>
      <c r="O3" s="172"/>
      <c r="P3" s="169">
        <v>1</v>
      </c>
      <c r="Q3" s="94" t="s">
        <v>146</v>
      </c>
      <c r="R3" s="94">
        <v>2</v>
      </c>
      <c r="S3" s="95"/>
      <c r="T3" s="89"/>
      <c r="U3" s="93">
        <v>1</v>
      </c>
      <c r="V3" s="119" t="s">
        <v>60</v>
      </c>
      <c r="W3" s="120">
        <v>3</v>
      </c>
      <c r="X3" s="125"/>
      <c r="Y3" s="89"/>
      <c r="Z3" s="93">
        <v>1</v>
      </c>
      <c r="AA3" s="96" t="s">
        <v>21</v>
      </c>
      <c r="AB3" s="96">
        <v>3</v>
      </c>
      <c r="AC3" s="97"/>
    </row>
    <row r="4" spans="1:29" ht="16.5" customHeight="1">
      <c r="A4" s="93">
        <v>2</v>
      </c>
      <c r="B4" s="98" t="s">
        <v>157</v>
      </c>
      <c r="C4" s="98">
        <v>3</v>
      </c>
      <c r="D4" s="99"/>
      <c r="E4" s="89"/>
      <c r="F4" s="93">
        <v>2</v>
      </c>
      <c r="G4" s="96" t="s">
        <v>3</v>
      </c>
      <c r="H4" s="96"/>
      <c r="I4" s="97">
        <v>1</v>
      </c>
      <c r="J4" s="89"/>
      <c r="K4" s="93">
        <v>2</v>
      </c>
      <c r="L4" s="96" t="s">
        <v>37</v>
      </c>
      <c r="M4" s="96">
        <v>2</v>
      </c>
      <c r="N4" s="97"/>
      <c r="O4" s="172"/>
      <c r="P4" s="169">
        <v>2</v>
      </c>
      <c r="Q4" s="98" t="s">
        <v>157</v>
      </c>
      <c r="R4" s="98">
        <v>3</v>
      </c>
      <c r="S4" s="99"/>
      <c r="T4" s="89"/>
      <c r="U4" s="93">
        <v>2</v>
      </c>
      <c r="V4" s="119" t="s">
        <v>61</v>
      </c>
      <c r="W4" s="120"/>
      <c r="X4" s="125">
        <v>1</v>
      </c>
      <c r="Y4" s="89"/>
      <c r="Z4" s="93">
        <v>2</v>
      </c>
      <c r="AA4" s="96" t="s">
        <v>22</v>
      </c>
      <c r="AB4" s="96"/>
      <c r="AC4" s="97">
        <v>1</v>
      </c>
    </row>
    <row r="5" spans="1:29" ht="16.5" customHeight="1">
      <c r="A5" s="93">
        <v>3</v>
      </c>
      <c r="B5" s="98" t="s">
        <v>159</v>
      </c>
      <c r="C5" s="98"/>
      <c r="D5" s="99">
        <v>1</v>
      </c>
      <c r="E5" s="89"/>
      <c r="F5" s="93">
        <v>3</v>
      </c>
      <c r="G5" s="98" t="s">
        <v>158</v>
      </c>
      <c r="H5" s="98">
        <v>3</v>
      </c>
      <c r="I5" s="99"/>
      <c r="J5" s="89"/>
      <c r="K5" s="93">
        <v>3</v>
      </c>
      <c r="L5" s="96" t="s">
        <v>99</v>
      </c>
      <c r="M5" s="96"/>
      <c r="N5" s="97">
        <v>1</v>
      </c>
      <c r="O5" s="172"/>
      <c r="P5" s="169">
        <v>3</v>
      </c>
      <c r="Q5" s="98" t="s">
        <v>159</v>
      </c>
      <c r="R5" s="98"/>
      <c r="S5" s="99">
        <v>1</v>
      </c>
      <c r="T5" s="89"/>
      <c r="U5" s="93">
        <v>3</v>
      </c>
      <c r="V5" s="98" t="s">
        <v>158</v>
      </c>
      <c r="W5" s="98">
        <v>3</v>
      </c>
      <c r="X5" s="99"/>
      <c r="Y5" s="89"/>
      <c r="Z5" s="93">
        <v>3</v>
      </c>
      <c r="AA5" s="121"/>
      <c r="AB5" s="121"/>
      <c r="AC5" s="126"/>
    </row>
    <row r="6" spans="1:29" ht="16.5" customHeight="1">
      <c r="A6" s="93">
        <v>4</v>
      </c>
      <c r="B6" s="98" t="s">
        <v>160</v>
      </c>
      <c r="C6" s="98">
        <v>3</v>
      </c>
      <c r="D6" s="99"/>
      <c r="E6" s="89"/>
      <c r="F6" s="93">
        <v>4</v>
      </c>
      <c r="G6" s="98" t="s">
        <v>162</v>
      </c>
      <c r="H6" s="98">
        <v>3</v>
      </c>
      <c r="I6" s="99"/>
      <c r="J6" s="89"/>
      <c r="K6" s="93">
        <v>4</v>
      </c>
      <c r="L6" s="96" t="s">
        <v>21</v>
      </c>
      <c r="M6" s="96">
        <v>3</v>
      </c>
      <c r="N6" s="165"/>
      <c r="O6" s="172"/>
      <c r="P6" s="169">
        <v>4</v>
      </c>
      <c r="Q6" s="98" t="s">
        <v>160</v>
      </c>
      <c r="R6" s="98">
        <v>3</v>
      </c>
      <c r="S6" s="99"/>
      <c r="T6" s="89"/>
      <c r="U6" s="93">
        <v>4</v>
      </c>
      <c r="V6" s="98" t="s">
        <v>162</v>
      </c>
      <c r="W6" s="98">
        <v>3</v>
      </c>
      <c r="X6" s="99"/>
      <c r="Y6" s="89"/>
      <c r="Z6" s="93">
        <v>4</v>
      </c>
      <c r="AA6" s="96" t="s">
        <v>216</v>
      </c>
      <c r="AB6" s="96">
        <v>2</v>
      </c>
      <c r="AC6" s="97"/>
    </row>
    <row r="7" spans="1:29" ht="16.5" customHeight="1">
      <c r="A7" s="93">
        <v>5</v>
      </c>
      <c r="B7" s="98" t="s">
        <v>161</v>
      </c>
      <c r="C7" s="98"/>
      <c r="D7" s="99">
        <v>1</v>
      </c>
      <c r="E7" s="100"/>
      <c r="F7" s="93">
        <v>5</v>
      </c>
      <c r="G7" s="98" t="s">
        <v>163</v>
      </c>
      <c r="H7" s="98"/>
      <c r="I7" s="99">
        <v>1</v>
      </c>
      <c r="J7" s="100"/>
      <c r="K7" s="93">
        <v>5</v>
      </c>
      <c r="L7" s="96" t="s">
        <v>22</v>
      </c>
      <c r="M7" s="96"/>
      <c r="N7" s="165">
        <v>1</v>
      </c>
      <c r="O7" s="172"/>
      <c r="P7" s="169">
        <v>5</v>
      </c>
      <c r="Q7" s="98" t="s">
        <v>161</v>
      </c>
      <c r="R7" s="98"/>
      <c r="S7" s="99">
        <v>1</v>
      </c>
      <c r="T7" s="100"/>
      <c r="U7" s="93">
        <v>5</v>
      </c>
      <c r="V7" s="98" t="s">
        <v>163</v>
      </c>
      <c r="W7" s="98"/>
      <c r="X7" s="99">
        <v>1</v>
      </c>
      <c r="Y7" s="100"/>
      <c r="Z7" s="169">
        <v>7</v>
      </c>
      <c r="AA7" s="96" t="s">
        <v>37</v>
      </c>
      <c r="AB7" s="96">
        <v>2</v>
      </c>
      <c r="AC7" s="97"/>
    </row>
    <row r="8" spans="1:29" ht="16.5" customHeight="1">
      <c r="A8" s="93">
        <v>6</v>
      </c>
      <c r="B8" s="101" t="s">
        <v>165</v>
      </c>
      <c r="C8" s="101">
        <v>2</v>
      </c>
      <c r="D8" s="102"/>
      <c r="E8" s="100"/>
      <c r="F8" s="93">
        <v>6</v>
      </c>
      <c r="G8" s="98" t="s">
        <v>168</v>
      </c>
      <c r="H8" s="98">
        <v>3</v>
      </c>
      <c r="I8" s="98"/>
      <c r="J8" s="100"/>
      <c r="K8" s="93">
        <v>6</v>
      </c>
      <c r="L8" s="96" t="s">
        <v>1</v>
      </c>
      <c r="M8" s="96">
        <v>2</v>
      </c>
      <c r="N8" s="165"/>
      <c r="O8" s="172"/>
      <c r="P8" s="169">
        <v>6</v>
      </c>
      <c r="Q8" s="101" t="s">
        <v>165</v>
      </c>
      <c r="R8" s="101">
        <v>2</v>
      </c>
      <c r="S8" s="102"/>
      <c r="T8" s="100"/>
      <c r="U8" s="93">
        <v>6</v>
      </c>
      <c r="V8" s="98" t="s">
        <v>155</v>
      </c>
      <c r="W8" s="98">
        <v>3</v>
      </c>
      <c r="X8" s="99"/>
      <c r="Y8" s="100"/>
      <c r="Z8" s="169"/>
      <c r="AA8" s="96" t="s">
        <v>99</v>
      </c>
      <c r="AB8" s="96"/>
      <c r="AC8" s="97">
        <v>1</v>
      </c>
    </row>
    <row r="9" spans="1:29" ht="16.5" customHeight="1">
      <c r="A9" s="93">
        <v>7</v>
      </c>
      <c r="B9" s="101" t="s">
        <v>167</v>
      </c>
      <c r="C9" s="101">
        <v>3</v>
      </c>
      <c r="D9" s="102"/>
      <c r="E9" s="100"/>
      <c r="F9" s="93">
        <v>7</v>
      </c>
      <c r="G9" s="98" t="s">
        <v>155</v>
      </c>
      <c r="H9" s="98">
        <v>3</v>
      </c>
      <c r="I9" s="99"/>
      <c r="J9" s="100"/>
      <c r="K9" s="93">
        <v>7</v>
      </c>
      <c r="L9" s="98" t="s">
        <v>156</v>
      </c>
      <c r="M9" s="98">
        <v>3</v>
      </c>
      <c r="N9" s="166"/>
      <c r="O9" s="172"/>
      <c r="P9" s="169">
        <v>7</v>
      </c>
      <c r="Q9" s="101" t="s">
        <v>167</v>
      </c>
      <c r="R9" s="101">
        <v>3</v>
      </c>
      <c r="S9" s="102"/>
      <c r="T9" s="100"/>
      <c r="U9" s="93">
        <v>7</v>
      </c>
      <c r="V9" s="101" t="s">
        <v>168</v>
      </c>
      <c r="W9" s="101">
        <v>3</v>
      </c>
      <c r="X9" s="102"/>
      <c r="Y9" s="100"/>
      <c r="Z9" s="93">
        <v>5</v>
      </c>
      <c r="AA9" s="114" t="s">
        <v>132</v>
      </c>
      <c r="AB9" s="114">
        <v>2</v>
      </c>
      <c r="AC9" s="115"/>
    </row>
    <row r="10" spans="1:29" ht="16.5" customHeight="1" thickBot="1">
      <c r="A10" s="103">
        <v>8</v>
      </c>
      <c r="B10" s="104" t="s">
        <v>169</v>
      </c>
      <c r="C10" s="104"/>
      <c r="D10" s="105">
        <v>1</v>
      </c>
      <c r="E10" s="100"/>
      <c r="F10" s="110"/>
      <c r="G10" s="111" t="s">
        <v>104</v>
      </c>
      <c r="H10" s="112"/>
      <c r="I10" s="113">
        <f>SUM(H3:I9)</f>
        <v>17</v>
      </c>
      <c r="J10" s="100"/>
      <c r="K10" s="93">
        <v>8</v>
      </c>
      <c r="L10" s="101" t="s">
        <v>166</v>
      </c>
      <c r="M10" s="101">
        <v>2</v>
      </c>
      <c r="N10" s="167"/>
      <c r="O10" s="172"/>
      <c r="P10" s="169">
        <v>8</v>
      </c>
      <c r="Q10" s="101" t="s">
        <v>169</v>
      </c>
      <c r="R10" s="101"/>
      <c r="S10" s="102">
        <v>1</v>
      </c>
      <c r="T10" s="100"/>
      <c r="U10" s="116"/>
      <c r="V10" s="112"/>
      <c r="W10" s="112"/>
      <c r="X10" s="113">
        <f>SUM(W3:X9)</f>
        <v>17</v>
      </c>
      <c r="Y10" s="100"/>
      <c r="Z10" s="93">
        <v>6</v>
      </c>
      <c r="AA10" s="98" t="s">
        <v>156</v>
      </c>
      <c r="AB10" s="98">
        <v>3</v>
      </c>
      <c r="AC10" s="99"/>
    </row>
    <row r="11" spans="1:29" ht="16.5" customHeight="1" thickBot="1">
      <c r="A11" s="106"/>
      <c r="B11" s="107" t="s">
        <v>104</v>
      </c>
      <c r="C11" s="108"/>
      <c r="D11" s="109">
        <f>SUM(C3:D10)</f>
        <v>16</v>
      </c>
      <c r="E11" s="100"/>
      <c r="F11" s="100"/>
      <c r="G11" s="100"/>
      <c r="H11" s="100"/>
      <c r="I11" s="100"/>
      <c r="J11" s="100"/>
      <c r="K11" s="93">
        <v>9</v>
      </c>
      <c r="L11" s="101" t="s">
        <v>170</v>
      </c>
      <c r="M11" s="101"/>
      <c r="N11" s="167">
        <v>1</v>
      </c>
      <c r="O11" s="172"/>
      <c r="P11" s="170"/>
      <c r="Q11" s="112"/>
      <c r="R11" s="112"/>
      <c r="S11" s="113">
        <f>SUM(R3:S10)</f>
        <v>16</v>
      </c>
      <c r="T11" s="100"/>
      <c r="U11" s="89"/>
      <c r="V11" s="89"/>
      <c r="W11" s="89"/>
      <c r="X11" s="100"/>
      <c r="Y11" s="100"/>
      <c r="Z11" s="93"/>
      <c r="AA11" s="101"/>
      <c r="AB11" s="101"/>
      <c r="AC11" s="102"/>
    </row>
    <row r="12" spans="1:29" ht="16.5" customHeight="1" thickBot="1">
      <c r="A12" s="100"/>
      <c r="B12" s="100"/>
      <c r="C12" s="100"/>
      <c r="D12" s="100"/>
      <c r="E12" s="100"/>
      <c r="F12" s="190" t="s">
        <v>349</v>
      </c>
      <c r="G12" s="191"/>
      <c r="H12" s="191"/>
      <c r="I12" s="192"/>
      <c r="J12" s="89"/>
      <c r="K12" s="110"/>
      <c r="L12" s="111" t="s">
        <v>104</v>
      </c>
      <c r="M12" s="112"/>
      <c r="N12" s="111">
        <f>SUM(M3:N11)</f>
        <v>17</v>
      </c>
      <c r="O12" s="172"/>
      <c r="P12" s="89"/>
      <c r="Q12" s="89"/>
      <c r="R12" s="89"/>
      <c r="S12" s="100"/>
      <c r="T12" s="89"/>
      <c r="U12" s="201" t="s">
        <v>343</v>
      </c>
      <c r="V12" s="199"/>
      <c r="W12" s="199"/>
      <c r="X12" s="200"/>
      <c r="Y12" s="89"/>
      <c r="Z12" s="93">
        <v>8</v>
      </c>
      <c r="AA12" s="101" t="s">
        <v>166</v>
      </c>
      <c r="AB12" s="101">
        <v>2</v>
      </c>
      <c r="AC12" s="102"/>
    </row>
    <row r="13" spans="1:29" ht="16.5" customHeight="1" thickBot="1">
      <c r="A13" s="190" t="s">
        <v>339</v>
      </c>
      <c r="B13" s="191"/>
      <c r="C13" s="191"/>
      <c r="D13" s="192"/>
      <c r="E13" s="89"/>
      <c r="F13" s="93">
        <v>1</v>
      </c>
      <c r="G13" s="96" t="s">
        <v>6</v>
      </c>
      <c r="H13" s="96">
        <v>2</v>
      </c>
      <c r="I13" s="97"/>
      <c r="J13" s="89"/>
      <c r="K13" s="100"/>
      <c r="L13" s="100"/>
      <c r="M13" s="100"/>
      <c r="N13" s="138"/>
      <c r="O13" s="172"/>
      <c r="P13" s="199" t="s">
        <v>348</v>
      </c>
      <c r="Q13" s="199"/>
      <c r="R13" s="199"/>
      <c r="S13" s="200"/>
      <c r="T13" s="89"/>
      <c r="U13" s="93">
        <v>1</v>
      </c>
      <c r="V13" s="96"/>
      <c r="W13" s="96"/>
      <c r="X13" s="127"/>
      <c r="Y13" s="89"/>
      <c r="Z13" s="93">
        <v>9</v>
      </c>
      <c r="AA13" s="101" t="s">
        <v>170</v>
      </c>
      <c r="AB13" s="101"/>
      <c r="AC13" s="102">
        <v>1</v>
      </c>
    </row>
    <row r="14" spans="1:29" ht="16.5" customHeight="1" thickBot="1">
      <c r="A14" s="93">
        <v>1</v>
      </c>
      <c r="B14" s="96" t="s">
        <v>112</v>
      </c>
      <c r="C14" s="96">
        <v>3</v>
      </c>
      <c r="D14" s="97"/>
      <c r="E14" s="90"/>
      <c r="F14" s="93">
        <v>2</v>
      </c>
      <c r="G14" s="96" t="s">
        <v>7</v>
      </c>
      <c r="H14" s="96"/>
      <c r="I14" s="97">
        <v>1</v>
      </c>
      <c r="J14" s="89"/>
      <c r="K14" s="190" t="s">
        <v>341</v>
      </c>
      <c r="L14" s="191"/>
      <c r="M14" s="191"/>
      <c r="N14" s="191"/>
      <c r="O14" s="172"/>
      <c r="P14" s="169">
        <v>1</v>
      </c>
      <c r="Q14" s="96" t="s">
        <v>112</v>
      </c>
      <c r="R14" s="96">
        <v>3</v>
      </c>
      <c r="S14" s="97"/>
      <c r="T14" s="89"/>
      <c r="U14" s="93">
        <v>2</v>
      </c>
      <c r="V14" s="96" t="s">
        <v>67</v>
      </c>
      <c r="W14" s="96">
        <v>3</v>
      </c>
      <c r="X14" s="97"/>
      <c r="Y14" s="89"/>
      <c r="Z14" s="116"/>
      <c r="AA14" s="112"/>
      <c r="AB14" s="112"/>
      <c r="AC14" s="113">
        <f>SUM(AB3:AC13)</f>
        <v>17</v>
      </c>
    </row>
    <row r="15" spans="1:29" s="85" customFormat="1" ht="16.5" customHeight="1" thickBot="1">
      <c r="A15" s="93">
        <v>2</v>
      </c>
      <c r="B15" s="96" t="s">
        <v>113</v>
      </c>
      <c r="C15" s="96"/>
      <c r="D15" s="97">
        <v>1</v>
      </c>
      <c r="E15" s="89"/>
      <c r="F15" s="93">
        <v>3</v>
      </c>
      <c r="G15" s="96" t="s">
        <v>16</v>
      </c>
      <c r="H15" s="96">
        <v>2</v>
      </c>
      <c r="I15" s="97"/>
      <c r="J15" s="89"/>
      <c r="K15" s="91" t="s">
        <v>125</v>
      </c>
      <c r="L15" s="92" t="s">
        <v>0</v>
      </c>
      <c r="M15" s="92" t="s">
        <v>102</v>
      </c>
      <c r="N15" s="168" t="s">
        <v>103</v>
      </c>
      <c r="O15" s="172"/>
      <c r="P15" s="169">
        <v>2</v>
      </c>
      <c r="Q15" s="96" t="s">
        <v>113</v>
      </c>
      <c r="R15" s="96"/>
      <c r="S15" s="97">
        <v>1</v>
      </c>
      <c r="T15" s="89"/>
      <c r="U15" s="93">
        <v>3</v>
      </c>
      <c r="V15" s="96" t="s">
        <v>68</v>
      </c>
      <c r="W15" s="96"/>
      <c r="X15" s="97">
        <v>1</v>
      </c>
      <c r="Y15" s="89"/>
      <c r="Z15" s="89"/>
      <c r="AA15" s="89"/>
      <c r="AB15" s="89"/>
      <c r="AC15" s="100"/>
    </row>
    <row r="16" spans="1:29" s="85" customFormat="1" ht="16.5" customHeight="1" thickBot="1">
      <c r="A16" s="93">
        <v>3</v>
      </c>
      <c r="B16" s="96" t="s">
        <v>18</v>
      </c>
      <c r="C16" s="96">
        <v>2</v>
      </c>
      <c r="D16" s="97"/>
      <c r="E16" s="89"/>
      <c r="F16" s="93">
        <v>4</v>
      </c>
      <c r="G16" s="96" t="s">
        <v>17</v>
      </c>
      <c r="H16" s="96"/>
      <c r="I16" s="97">
        <v>1</v>
      </c>
      <c r="J16" s="89"/>
      <c r="K16" s="93">
        <v>1</v>
      </c>
      <c r="L16" s="96" t="s">
        <v>8</v>
      </c>
      <c r="M16" s="96">
        <v>2</v>
      </c>
      <c r="N16" s="97"/>
      <c r="O16" s="172"/>
      <c r="P16" s="169">
        <v>3</v>
      </c>
      <c r="Q16" s="120" t="s">
        <v>212</v>
      </c>
      <c r="R16" s="120">
        <v>2</v>
      </c>
      <c r="S16" s="125"/>
      <c r="T16" s="89"/>
      <c r="U16" s="93">
        <v>4</v>
      </c>
      <c r="V16" s="96" t="s">
        <v>36</v>
      </c>
      <c r="W16" s="96">
        <v>3</v>
      </c>
      <c r="X16" s="97"/>
      <c r="Y16" s="89"/>
      <c r="Z16" s="201" t="s">
        <v>352</v>
      </c>
      <c r="AA16" s="199"/>
      <c r="AB16" s="199"/>
      <c r="AC16" s="200"/>
    </row>
    <row r="17" spans="1:29" s="85" customFormat="1" ht="16.5" customHeight="1">
      <c r="A17" s="93">
        <v>4</v>
      </c>
      <c r="B17" s="96" t="s">
        <v>19</v>
      </c>
      <c r="C17" s="96"/>
      <c r="D17" s="97">
        <v>1</v>
      </c>
      <c r="E17" s="89"/>
      <c r="F17" s="93">
        <v>5</v>
      </c>
      <c r="G17" s="96" t="s">
        <v>10</v>
      </c>
      <c r="H17" s="96">
        <v>2</v>
      </c>
      <c r="I17" s="97"/>
      <c r="J17" s="89"/>
      <c r="K17" s="93">
        <v>2</v>
      </c>
      <c r="L17" s="96" t="s">
        <v>9</v>
      </c>
      <c r="M17" s="96"/>
      <c r="N17" s="97">
        <v>1</v>
      </c>
      <c r="O17" s="172"/>
      <c r="P17" s="169">
        <v>4</v>
      </c>
      <c r="Q17" s="120" t="s">
        <v>63</v>
      </c>
      <c r="R17" s="120"/>
      <c r="S17" s="125">
        <v>1</v>
      </c>
      <c r="T17" s="89"/>
      <c r="U17" s="93"/>
      <c r="V17" s="96" t="s">
        <v>89</v>
      </c>
      <c r="W17" s="96">
        <v>3</v>
      </c>
      <c r="X17" s="97"/>
      <c r="Y17" s="89"/>
      <c r="Z17" s="93">
        <v>1</v>
      </c>
      <c r="AA17" s="96" t="s">
        <v>33</v>
      </c>
      <c r="AB17" s="96">
        <v>3</v>
      </c>
      <c r="AC17" s="97"/>
    </row>
    <row r="18" spans="1:29" s="85" customFormat="1" ht="16.5" customHeight="1">
      <c r="A18" s="93">
        <v>5</v>
      </c>
      <c r="B18" s="96" t="s">
        <v>4</v>
      </c>
      <c r="C18" s="96">
        <v>2</v>
      </c>
      <c r="D18" s="165"/>
      <c r="E18" s="89"/>
      <c r="F18" s="93">
        <v>6</v>
      </c>
      <c r="G18" s="96" t="s">
        <v>11</v>
      </c>
      <c r="H18" s="96"/>
      <c r="I18" s="97">
        <v>1</v>
      </c>
      <c r="J18" s="89"/>
      <c r="K18" s="93">
        <v>3</v>
      </c>
      <c r="L18" s="96" t="s">
        <v>29</v>
      </c>
      <c r="M18" s="96">
        <v>3</v>
      </c>
      <c r="N18" s="165"/>
      <c r="O18" s="172"/>
      <c r="P18" s="169">
        <v>5</v>
      </c>
      <c r="Q18" s="96" t="s">
        <v>23</v>
      </c>
      <c r="R18" s="96">
        <v>3</v>
      </c>
      <c r="S18" s="97"/>
      <c r="T18" s="100"/>
      <c r="U18" s="93"/>
      <c r="V18" s="96" t="s">
        <v>93</v>
      </c>
      <c r="W18" s="96"/>
      <c r="X18" s="97">
        <v>1</v>
      </c>
      <c r="Y18" s="89"/>
      <c r="Z18" s="93">
        <v>2</v>
      </c>
      <c r="AA18" s="96" t="s">
        <v>34</v>
      </c>
      <c r="AB18" s="96"/>
      <c r="AC18" s="97">
        <v>1</v>
      </c>
    </row>
    <row r="19" spans="1:29" s="85" customFormat="1" ht="16.5" customHeight="1">
      <c r="A19" s="93">
        <v>6</v>
      </c>
      <c r="B19" s="96" t="s">
        <v>5</v>
      </c>
      <c r="C19" s="96"/>
      <c r="D19" s="165">
        <v>1</v>
      </c>
      <c r="E19" s="100"/>
      <c r="F19" s="93">
        <v>7</v>
      </c>
      <c r="G19" s="96" t="s">
        <v>36</v>
      </c>
      <c r="H19" s="96">
        <v>3</v>
      </c>
      <c r="I19" s="97"/>
      <c r="J19" s="89"/>
      <c r="K19" s="93">
        <v>4</v>
      </c>
      <c r="L19" s="96" t="s">
        <v>30</v>
      </c>
      <c r="M19" s="96"/>
      <c r="N19" s="165">
        <v>1</v>
      </c>
      <c r="O19" s="172"/>
      <c r="P19" s="169">
        <v>6</v>
      </c>
      <c r="Q19" s="96" t="s">
        <v>24</v>
      </c>
      <c r="R19" s="96"/>
      <c r="S19" s="96">
        <v>1</v>
      </c>
      <c r="T19" s="100"/>
      <c r="U19" s="93"/>
      <c r="V19" s="96"/>
      <c r="W19" s="96"/>
      <c r="X19" s="97"/>
      <c r="Y19" s="89"/>
      <c r="Z19" s="93">
        <v>3</v>
      </c>
      <c r="AA19" s="96" t="s">
        <v>69</v>
      </c>
      <c r="AB19" s="122">
        <v>2</v>
      </c>
      <c r="AC19" s="128"/>
    </row>
    <row r="20" spans="1:29" s="85" customFormat="1" ht="16.5" customHeight="1">
      <c r="A20" s="93">
        <v>7</v>
      </c>
      <c r="B20" s="96" t="s">
        <v>23</v>
      </c>
      <c r="C20" s="96">
        <v>3</v>
      </c>
      <c r="D20" s="97"/>
      <c r="E20" s="100"/>
      <c r="F20" s="93">
        <v>8</v>
      </c>
      <c r="G20" s="114" t="s">
        <v>129</v>
      </c>
      <c r="H20" s="114">
        <v>2</v>
      </c>
      <c r="I20" s="115"/>
      <c r="J20" s="89"/>
      <c r="K20" s="93">
        <v>5</v>
      </c>
      <c r="L20" s="96" t="s">
        <v>13</v>
      </c>
      <c r="M20" s="96">
        <v>2</v>
      </c>
      <c r="N20" s="165"/>
      <c r="O20" s="172"/>
      <c r="P20" s="93">
        <v>3</v>
      </c>
      <c r="Q20" s="121" t="s">
        <v>92</v>
      </c>
      <c r="R20" s="121">
        <v>2</v>
      </c>
      <c r="S20" s="126"/>
      <c r="T20" s="100"/>
      <c r="U20" s="93"/>
      <c r="V20" s="114" t="s">
        <v>132</v>
      </c>
      <c r="W20" s="114">
        <v>2</v>
      </c>
      <c r="X20" s="115"/>
      <c r="Y20" s="89"/>
      <c r="Z20" s="93">
        <v>4</v>
      </c>
      <c r="AA20" s="96" t="s">
        <v>70</v>
      </c>
      <c r="AB20" s="122"/>
      <c r="AC20" s="128">
        <v>1</v>
      </c>
    </row>
    <row r="21" spans="1:29" s="85" customFormat="1" ht="16.5" customHeight="1">
      <c r="A21" s="93">
        <v>8</v>
      </c>
      <c r="B21" s="96" t="s">
        <v>24</v>
      </c>
      <c r="C21" s="96"/>
      <c r="D21" s="97">
        <v>1</v>
      </c>
      <c r="E21" s="100"/>
      <c r="F21" s="93">
        <v>9</v>
      </c>
      <c r="G21" s="101" t="s">
        <v>171</v>
      </c>
      <c r="H21" s="101">
        <v>2</v>
      </c>
      <c r="I21" s="102"/>
      <c r="J21" s="89"/>
      <c r="K21" s="93">
        <v>6</v>
      </c>
      <c r="L21" s="96" t="s">
        <v>12</v>
      </c>
      <c r="M21" s="96"/>
      <c r="N21" s="165">
        <v>1</v>
      </c>
      <c r="O21" s="172"/>
      <c r="P21" s="169"/>
      <c r="Q21" s="96"/>
      <c r="R21" s="96"/>
      <c r="S21" s="97"/>
      <c r="T21" s="100"/>
      <c r="U21" s="169"/>
      <c r="V21" s="114" t="s">
        <v>132</v>
      </c>
      <c r="W21" s="114">
        <v>2</v>
      </c>
      <c r="X21" s="115"/>
      <c r="Y21" s="89"/>
      <c r="Z21" s="93">
        <v>5</v>
      </c>
      <c r="AA21" s="96" t="s">
        <v>94</v>
      </c>
      <c r="AB21" s="96">
        <v>2</v>
      </c>
      <c r="AC21" s="97"/>
    </row>
    <row r="22" spans="1:29" s="85" customFormat="1" ht="16.5" customHeight="1">
      <c r="A22" s="93"/>
      <c r="B22" s="114" t="s">
        <v>129</v>
      </c>
      <c r="C22" s="114">
        <v>2</v>
      </c>
      <c r="D22" s="115"/>
      <c r="E22" s="100"/>
      <c r="F22" s="93">
        <v>10</v>
      </c>
      <c r="G22" s="101" t="s">
        <v>210</v>
      </c>
      <c r="H22" s="101">
        <v>2</v>
      </c>
      <c r="I22" s="102"/>
      <c r="J22" s="89"/>
      <c r="K22" s="93">
        <v>7</v>
      </c>
      <c r="L22" s="96" t="s">
        <v>211</v>
      </c>
      <c r="M22" s="96">
        <v>2</v>
      </c>
      <c r="N22" s="165"/>
      <c r="O22" s="172"/>
      <c r="P22" s="93">
        <v>5</v>
      </c>
      <c r="Q22" s="96" t="s">
        <v>344</v>
      </c>
      <c r="R22" s="96">
        <v>3</v>
      </c>
      <c r="S22" s="97"/>
      <c r="T22" s="100"/>
      <c r="U22" s="93"/>
      <c r="V22" s="101" t="s">
        <v>210</v>
      </c>
      <c r="W22" s="101">
        <v>2</v>
      </c>
      <c r="X22" s="102"/>
      <c r="Y22" s="89"/>
      <c r="Z22" s="93"/>
      <c r="AA22" s="96" t="s">
        <v>90</v>
      </c>
      <c r="AB22" s="96">
        <v>3</v>
      </c>
      <c r="AC22" s="97"/>
    </row>
    <row r="23" spans="1:29" s="85" customFormat="1" ht="16.5" customHeight="1" thickBot="1">
      <c r="A23" s="93">
        <v>10</v>
      </c>
      <c r="B23" s="114" t="s">
        <v>129</v>
      </c>
      <c r="C23" s="114">
        <v>2</v>
      </c>
      <c r="D23" s="115"/>
      <c r="E23" s="100"/>
      <c r="F23" s="100"/>
      <c r="G23" s="111" t="s">
        <v>104</v>
      </c>
      <c r="H23" s="112"/>
      <c r="I23" s="113">
        <f>SUM(H13:I22)</f>
        <v>18</v>
      </c>
      <c r="J23" s="89"/>
      <c r="K23" s="93">
        <v>8</v>
      </c>
      <c r="L23" s="96" t="s">
        <v>33</v>
      </c>
      <c r="M23" s="96">
        <v>3</v>
      </c>
      <c r="N23" s="165"/>
      <c r="O23" s="172"/>
      <c r="P23" s="93">
        <v>6</v>
      </c>
      <c r="Q23" s="96" t="s">
        <v>213</v>
      </c>
      <c r="R23" s="96"/>
      <c r="S23" s="97">
        <v>1</v>
      </c>
      <c r="T23" s="89"/>
      <c r="U23" s="110"/>
      <c r="V23" s="112"/>
      <c r="W23" s="112"/>
      <c r="X23" s="113">
        <f>SUM(W13:X22)</f>
        <v>17</v>
      </c>
      <c r="Y23" s="89"/>
      <c r="Z23" s="93"/>
      <c r="AA23" s="96" t="s">
        <v>91</v>
      </c>
      <c r="AB23" s="96"/>
      <c r="AC23" s="97">
        <v>1</v>
      </c>
    </row>
    <row r="24" spans="1:29" s="85" customFormat="1" ht="16.5" customHeight="1" thickBot="1">
      <c r="A24" s="110"/>
      <c r="B24" s="111" t="s">
        <v>104</v>
      </c>
      <c r="C24" s="112"/>
      <c r="D24" s="113">
        <f>SUM(C14:D23)</f>
        <v>18</v>
      </c>
      <c r="E24" s="89"/>
      <c r="F24" s="176" t="s">
        <v>340</v>
      </c>
      <c r="G24" s="100"/>
      <c r="H24" s="100"/>
      <c r="I24" s="100"/>
      <c r="J24" s="89"/>
      <c r="K24" s="93">
        <v>9</v>
      </c>
      <c r="L24" s="96" t="s">
        <v>34</v>
      </c>
      <c r="M24" s="96"/>
      <c r="N24" s="165">
        <v>1</v>
      </c>
      <c r="O24" s="172"/>
      <c r="P24" s="93">
        <v>5</v>
      </c>
      <c r="Q24" s="101" t="s">
        <v>171</v>
      </c>
      <c r="R24" s="101">
        <v>2</v>
      </c>
      <c r="S24" s="102"/>
      <c r="T24" s="89"/>
      <c r="U24" s="89"/>
      <c r="V24" s="89"/>
      <c r="W24" s="89"/>
      <c r="X24" s="89"/>
      <c r="Y24" s="100"/>
      <c r="Z24" s="93">
        <v>8</v>
      </c>
      <c r="AA24" s="114" t="s">
        <v>132</v>
      </c>
      <c r="AB24" s="114">
        <v>2</v>
      </c>
      <c r="AC24" s="115"/>
    </row>
    <row r="25" spans="1:29" s="85" customFormat="1" ht="16.5" customHeight="1" thickBot="1">
      <c r="A25" s="100"/>
      <c r="B25" s="100"/>
      <c r="C25" s="100"/>
      <c r="D25" s="100"/>
      <c r="E25" s="89"/>
      <c r="F25" s="93">
        <v>1</v>
      </c>
      <c r="G25" s="177"/>
      <c r="H25" s="177"/>
      <c r="I25" s="178"/>
      <c r="J25" s="89"/>
      <c r="K25" s="93">
        <v>10</v>
      </c>
      <c r="L25" s="101" t="s">
        <v>210</v>
      </c>
      <c r="M25" s="101">
        <v>2</v>
      </c>
      <c r="N25" s="167"/>
      <c r="O25" s="172"/>
      <c r="P25" s="169"/>
      <c r="Q25" s="114"/>
      <c r="R25" s="114"/>
      <c r="S25" s="115"/>
      <c r="T25" s="100"/>
      <c r="U25" s="201" t="s">
        <v>351</v>
      </c>
      <c r="V25" s="199"/>
      <c r="W25" s="199"/>
      <c r="X25" s="200"/>
      <c r="Y25" s="89"/>
      <c r="Z25" s="93"/>
      <c r="AA25" s="101" t="s">
        <v>210</v>
      </c>
      <c r="AB25" s="101">
        <v>2</v>
      </c>
      <c r="AC25" s="102"/>
    </row>
    <row r="26" spans="1:29" s="85" customFormat="1" ht="16.5" customHeight="1" thickBot="1">
      <c r="A26" s="190" t="s">
        <v>350</v>
      </c>
      <c r="B26" s="191"/>
      <c r="C26" s="191"/>
      <c r="D26" s="192"/>
      <c r="E26" s="100"/>
      <c r="F26" s="93">
        <v>2</v>
      </c>
      <c r="G26" s="96" t="s">
        <v>27</v>
      </c>
      <c r="H26" s="96">
        <v>3</v>
      </c>
      <c r="I26" s="97"/>
      <c r="J26" s="89"/>
      <c r="K26" s="110"/>
      <c r="L26" s="112" t="s">
        <v>104</v>
      </c>
      <c r="M26" s="112"/>
      <c r="N26" s="111">
        <f>SUM(M15:N25)</f>
        <v>18</v>
      </c>
      <c r="O26" s="172"/>
      <c r="P26" s="112"/>
      <c r="Q26" s="112"/>
      <c r="R26" s="112"/>
      <c r="S26" s="113">
        <f>SUM(R14:S25)</f>
        <v>19</v>
      </c>
      <c r="T26" s="100"/>
      <c r="U26" s="93">
        <v>1</v>
      </c>
      <c r="V26" s="96" t="s">
        <v>27</v>
      </c>
      <c r="W26" s="96">
        <v>3</v>
      </c>
      <c r="X26" s="97"/>
      <c r="Y26" s="89"/>
      <c r="Z26" s="110"/>
      <c r="AA26" s="129"/>
      <c r="AB26" s="112"/>
      <c r="AC26" s="113">
        <f>SUM(AB17:AC25)</f>
        <v>17</v>
      </c>
    </row>
    <row r="27" spans="1:29" s="85" customFormat="1" ht="16.5" customHeight="1" thickBot="1">
      <c r="A27" s="93">
        <v>1</v>
      </c>
      <c r="B27" s="96" t="s">
        <v>58</v>
      </c>
      <c r="C27" s="96">
        <v>2</v>
      </c>
      <c r="D27" s="97"/>
      <c r="E27" s="100"/>
      <c r="F27" s="93">
        <v>3</v>
      </c>
      <c r="G27" s="96" t="s">
        <v>28</v>
      </c>
      <c r="H27" s="96"/>
      <c r="I27" s="97">
        <v>1</v>
      </c>
      <c r="J27" s="89"/>
      <c r="K27" s="100"/>
      <c r="L27" s="100"/>
      <c r="M27" s="100"/>
      <c r="N27" s="100"/>
      <c r="O27" s="172"/>
      <c r="P27" s="89"/>
      <c r="Q27" s="89"/>
      <c r="R27" s="89"/>
      <c r="S27" s="89"/>
      <c r="T27" s="100"/>
      <c r="U27" s="93">
        <v>2</v>
      </c>
      <c r="V27" s="96" t="s">
        <v>28</v>
      </c>
      <c r="W27" s="96"/>
      <c r="X27" s="97">
        <v>1</v>
      </c>
      <c r="Y27" s="89"/>
      <c r="Z27" s="89"/>
      <c r="AA27" s="100"/>
      <c r="AB27" s="100"/>
      <c r="AC27" s="100"/>
    </row>
    <row r="28" spans="1:29" s="85" customFormat="1" ht="16.5" customHeight="1" thickBot="1">
      <c r="A28" s="93">
        <v>2</v>
      </c>
      <c r="B28" s="96" t="s">
        <v>126</v>
      </c>
      <c r="C28" s="96"/>
      <c r="D28" s="97">
        <v>1</v>
      </c>
      <c r="E28" s="100"/>
      <c r="F28" s="93">
        <v>4</v>
      </c>
      <c r="G28" s="96" t="s">
        <v>35</v>
      </c>
      <c r="H28" s="96">
        <v>3</v>
      </c>
      <c r="I28" s="97"/>
      <c r="J28" s="89"/>
      <c r="K28" s="89"/>
      <c r="L28" s="89"/>
      <c r="M28" s="89"/>
      <c r="N28" s="89"/>
      <c r="O28" s="172"/>
      <c r="P28" s="199" t="s">
        <v>353</v>
      </c>
      <c r="Q28" s="199"/>
      <c r="R28" s="199"/>
      <c r="S28" s="200"/>
      <c r="T28" s="100"/>
      <c r="U28" s="93">
        <v>3</v>
      </c>
      <c r="V28" s="96" t="s">
        <v>35</v>
      </c>
      <c r="W28" s="96">
        <v>3</v>
      </c>
      <c r="X28" s="97"/>
      <c r="Y28" s="89"/>
      <c r="Z28" s="89"/>
      <c r="AA28" s="89"/>
      <c r="AB28" s="100"/>
      <c r="AC28" s="100"/>
    </row>
    <row r="29" spans="1:29" s="85" customFormat="1" ht="16.5" customHeight="1">
      <c r="A29" s="93">
        <v>3</v>
      </c>
      <c r="B29" s="96" t="s">
        <v>98</v>
      </c>
      <c r="C29" s="96">
        <v>3</v>
      </c>
      <c r="D29" s="97"/>
      <c r="E29" s="100"/>
      <c r="F29" s="93">
        <v>5</v>
      </c>
      <c r="G29" s="96" t="s">
        <v>31</v>
      </c>
      <c r="H29" s="96">
        <v>3</v>
      </c>
      <c r="I29" s="97"/>
      <c r="J29" s="89"/>
      <c r="K29" s="89"/>
      <c r="L29" s="89"/>
      <c r="M29" s="89"/>
      <c r="N29" s="89"/>
      <c r="O29" s="172"/>
      <c r="P29" s="169">
        <v>1</v>
      </c>
      <c r="Q29" s="96" t="s">
        <v>64</v>
      </c>
      <c r="R29" s="96">
        <v>1</v>
      </c>
      <c r="S29" s="127">
        <v>1</v>
      </c>
      <c r="T29" s="100"/>
      <c r="U29" s="93">
        <v>4</v>
      </c>
      <c r="V29" s="96" t="s">
        <v>214</v>
      </c>
      <c r="W29" s="96">
        <v>2</v>
      </c>
      <c r="X29" s="97"/>
      <c r="Y29" s="89"/>
      <c r="Z29" s="89"/>
      <c r="AA29" s="89"/>
      <c r="AB29" s="100"/>
      <c r="AC29" s="100"/>
    </row>
    <row r="30" spans="1:29" s="85" customFormat="1" ht="16.5" customHeight="1">
      <c r="A30" s="93">
        <v>4</v>
      </c>
      <c r="B30" s="96" t="s">
        <v>14</v>
      </c>
      <c r="C30" s="96">
        <v>2</v>
      </c>
      <c r="D30" s="97"/>
      <c r="E30" s="100"/>
      <c r="F30" s="93">
        <v>6</v>
      </c>
      <c r="G30" s="96" t="s">
        <v>32</v>
      </c>
      <c r="H30" s="96"/>
      <c r="I30" s="97">
        <v>1</v>
      </c>
      <c r="J30" s="89"/>
      <c r="K30" s="89"/>
      <c r="L30" s="89"/>
      <c r="M30" s="89"/>
      <c r="N30" s="89"/>
      <c r="O30" s="172"/>
      <c r="P30" s="169">
        <v>2</v>
      </c>
      <c r="Q30" s="96" t="s">
        <v>25</v>
      </c>
      <c r="R30" s="96">
        <v>3</v>
      </c>
      <c r="S30" s="97"/>
      <c r="T30" s="100"/>
      <c r="U30" s="93">
        <v>5</v>
      </c>
      <c r="V30" s="96" t="s">
        <v>215</v>
      </c>
      <c r="W30" s="96"/>
      <c r="X30" s="97">
        <v>1</v>
      </c>
      <c r="Y30" s="89"/>
      <c r="Z30" s="89"/>
      <c r="AA30" s="89"/>
      <c r="AB30" s="100"/>
      <c r="AC30" s="100"/>
    </row>
    <row r="31" spans="1:29" s="85" customFormat="1" ht="16.5" customHeight="1">
      <c r="A31" s="93">
        <v>5</v>
      </c>
      <c r="B31" s="96" t="s">
        <v>110</v>
      </c>
      <c r="C31" s="96">
        <v>1</v>
      </c>
      <c r="D31" s="97">
        <v>1</v>
      </c>
      <c r="E31" s="100"/>
      <c r="F31" s="93">
        <v>7</v>
      </c>
      <c r="G31" s="114" t="s">
        <v>129</v>
      </c>
      <c r="H31" s="114">
        <v>2</v>
      </c>
      <c r="I31" s="115"/>
      <c r="J31" s="89"/>
      <c r="K31" s="89"/>
      <c r="L31" s="89"/>
      <c r="M31" s="89"/>
      <c r="N31" s="89"/>
      <c r="O31" s="172"/>
      <c r="P31" s="169">
        <v>3</v>
      </c>
      <c r="Q31" s="96" t="s">
        <v>26</v>
      </c>
      <c r="R31" s="96"/>
      <c r="S31" s="97">
        <v>1</v>
      </c>
      <c r="T31" s="100"/>
      <c r="U31" s="93">
        <v>6</v>
      </c>
      <c r="V31" s="96" t="s">
        <v>95</v>
      </c>
      <c r="W31" s="96">
        <v>2</v>
      </c>
      <c r="X31" s="97"/>
      <c r="Y31" s="89"/>
      <c r="Z31" s="89"/>
      <c r="AA31" s="89"/>
      <c r="AB31" s="100"/>
      <c r="AC31" s="100"/>
    </row>
    <row r="32" spans="1:29" s="85" customFormat="1" ht="16.5" customHeight="1" thickBot="1">
      <c r="A32" s="93">
        <v>6</v>
      </c>
      <c r="B32" s="96" t="s">
        <v>25</v>
      </c>
      <c r="C32" s="96">
        <v>3</v>
      </c>
      <c r="D32" s="97"/>
      <c r="E32" s="100"/>
      <c r="F32" s="116">
        <v>8</v>
      </c>
      <c r="G32" s="101" t="s">
        <v>210</v>
      </c>
      <c r="H32" s="101">
        <v>2</v>
      </c>
      <c r="I32" s="102"/>
      <c r="J32" s="89"/>
      <c r="K32" s="89"/>
      <c r="L32" s="118" t="s">
        <v>101</v>
      </c>
      <c r="M32" s="118"/>
      <c r="N32" s="118">
        <f>SUM(D36,I33,I23,D24,N26,N12,I10,D11)</f>
        <v>137</v>
      </c>
      <c r="O32" s="172"/>
      <c r="P32" s="169">
        <v>4</v>
      </c>
      <c r="Q32" s="96" t="s">
        <v>98</v>
      </c>
      <c r="R32" s="96">
        <v>3</v>
      </c>
      <c r="S32" s="97"/>
      <c r="T32" s="100"/>
      <c r="U32" s="93"/>
      <c r="V32" s="114" t="s">
        <v>386</v>
      </c>
      <c r="W32" s="114">
        <v>3</v>
      </c>
      <c r="X32" s="115"/>
      <c r="Y32" s="89"/>
      <c r="Z32" s="89"/>
      <c r="AA32" s="118" t="s">
        <v>101</v>
      </c>
      <c r="AB32" s="118"/>
      <c r="AC32" s="118">
        <f>SUM(S38,X34,X23,S26,AC26,AC14,X10,S11)</f>
        <v>138</v>
      </c>
    </row>
    <row r="33" spans="1:29" s="85" customFormat="1" ht="16.5" customHeight="1" thickBot="1">
      <c r="A33" s="93">
        <v>7</v>
      </c>
      <c r="B33" s="96" t="s">
        <v>26</v>
      </c>
      <c r="C33" s="96"/>
      <c r="D33" s="97">
        <v>1</v>
      </c>
      <c r="E33" s="100"/>
      <c r="F33" s="100"/>
      <c r="G33" s="117" t="s">
        <v>104</v>
      </c>
      <c r="H33" s="112"/>
      <c r="I33" s="113">
        <f>SUM(H26:I32)</f>
        <v>15</v>
      </c>
      <c r="J33" s="89"/>
      <c r="K33" s="89"/>
      <c r="L33" s="89"/>
      <c r="M33" s="89"/>
      <c r="N33" s="89"/>
      <c r="O33" s="172"/>
      <c r="P33" s="169">
        <v>5</v>
      </c>
      <c r="Q33" s="96" t="s">
        <v>65</v>
      </c>
      <c r="R33" s="122">
        <v>2</v>
      </c>
      <c r="S33" s="128"/>
      <c r="T33" s="100"/>
      <c r="U33" s="93">
        <v>8</v>
      </c>
      <c r="V33" s="101" t="s">
        <v>210</v>
      </c>
      <c r="W33" s="101">
        <v>2</v>
      </c>
      <c r="X33" s="102"/>
      <c r="Y33" s="89"/>
      <c r="Z33" s="89"/>
      <c r="AA33" s="89"/>
      <c r="AB33" s="100"/>
      <c r="AC33" s="100"/>
    </row>
    <row r="34" spans="1:29" s="85" customFormat="1" ht="16.5" customHeight="1" thickBot="1">
      <c r="A34" s="93">
        <v>8</v>
      </c>
      <c r="B34" s="114" t="s">
        <v>129</v>
      </c>
      <c r="C34" s="114">
        <v>2</v>
      </c>
      <c r="D34" s="115"/>
      <c r="E34" s="100"/>
      <c r="F34" s="51"/>
      <c r="G34" s="100"/>
      <c r="H34" s="100"/>
      <c r="I34" s="100"/>
      <c r="J34" s="89"/>
      <c r="K34" s="89"/>
      <c r="L34" s="89"/>
      <c r="M34" s="89"/>
      <c r="N34" s="89"/>
      <c r="O34" s="173"/>
      <c r="P34" s="169">
        <v>6</v>
      </c>
      <c r="Q34" s="96" t="s">
        <v>66</v>
      </c>
      <c r="R34" s="122"/>
      <c r="S34" s="128">
        <v>1</v>
      </c>
      <c r="T34" s="100"/>
      <c r="U34" s="110"/>
      <c r="V34" s="129"/>
      <c r="W34" s="112"/>
      <c r="X34" s="113">
        <f>SUM(W26:X33)</f>
        <v>17</v>
      </c>
      <c r="Y34" s="89"/>
      <c r="Z34" s="89"/>
      <c r="AA34" s="89"/>
      <c r="AB34" s="100"/>
      <c r="AC34" s="100"/>
    </row>
    <row r="35" spans="1:29" s="85" customFormat="1" ht="16.5" customHeight="1" thickBot="1">
      <c r="A35" s="93">
        <v>9</v>
      </c>
      <c r="B35" s="101" t="s">
        <v>210</v>
      </c>
      <c r="C35" s="101">
        <v>2</v>
      </c>
      <c r="D35" s="102"/>
      <c r="E35" s="100"/>
      <c r="F35" s="51"/>
      <c r="G35" s="51"/>
      <c r="H35" s="51"/>
      <c r="I35" s="51"/>
      <c r="J35" s="89"/>
      <c r="K35" s="89"/>
      <c r="L35" s="89"/>
      <c r="M35" s="89"/>
      <c r="N35" s="89"/>
      <c r="O35" s="173"/>
      <c r="P35" s="169"/>
      <c r="Q35" s="96" t="s">
        <v>59</v>
      </c>
      <c r="R35" s="96">
        <v>2</v>
      </c>
      <c r="S35" s="127"/>
      <c r="T35" s="123"/>
      <c r="U35" s="89"/>
      <c r="V35" s="100"/>
      <c r="W35" s="100"/>
      <c r="Y35" s="89"/>
      <c r="Z35" s="89"/>
      <c r="AA35" s="89"/>
      <c r="AB35" s="100"/>
      <c r="AC35" s="100"/>
    </row>
    <row r="36" spans="1:29" s="85" customFormat="1" ht="16.5" customHeight="1" thickBot="1">
      <c r="A36" s="110"/>
      <c r="B36" s="111" t="s">
        <v>104</v>
      </c>
      <c r="C36" s="112"/>
      <c r="D36" s="113">
        <f>SUM(C27:D35)</f>
        <v>18</v>
      </c>
      <c r="E36" s="100"/>
      <c r="F36" s="51"/>
      <c r="G36" s="51"/>
      <c r="H36" s="51"/>
      <c r="I36" s="51"/>
      <c r="J36" s="89"/>
      <c r="K36" s="89"/>
      <c r="L36" s="89"/>
      <c r="M36" s="89"/>
      <c r="N36" s="89"/>
      <c r="O36" s="143"/>
      <c r="P36" s="169">
        <v>8</v>
      </c>
      <c r="Q36" s="114" t="s">
        <v>132</v>
      </c>
      <c r="R36" s="114">
        <v>2</v>
      </c>
      <c r="S36" s="115"/>
      <c r="T36" s="89"/>
      <c r="U36" s="89"/>
      <c r="V36" s="89"/>
      <c r="W36" s="89"/>
      <c r="X36" s="89"/>
      <c r="Y36" s="89"/>
      <c r="Z36" s="89"/>
      <c r="AA36" s="89"/>
      <c r="AB36" s="100"/>
      <c r="AC36" s="100"/>
    </row>
    <row r="37" spans="1:29" ht="15.75">
      <c r="A37" s="89"/>
      <c r="K37" s="89"/>
      <c r="P37" s="169">
        <v>9</v>
      </c>
      <c r="Q37" s="101" t="s">
        <v>210</v>
      </c>
      <c r="R37" s="101">
        <v>2</v>
      </c>
      <c r="S37" s="102"/>
      <c r="Z37" s="89"/>
      <c r="AA37" s="89"/>
      <c r="AB37" s="100"/>
      <c r="AC37" s="100"/>
    </row>
    <row r="38" spans="1:29" ht="16.5" thickBot="1">
      <c r="K38" s="89"/>
      <c r="P38" s="110"/>
      <c r="Q38" s="129"/>
      <c r="R38" s="112"/>
      <c r="S38" s="113">
        <f>SUM(R29:S37)</f>
        <v>18</v>
      </c>
    </row>
    <row r="39" spans="1:29" ht="15.75">
      <c r="K39" s="89"/>
      <c r="P39" s="89"/>
      <c r="Q39" s="89"/>
      <c r="R39" s="89"/>
      <c r="S39" s="89"/>
    </row>
  </sheetData>
  <mergeCells count="15">
    <mergeCell ref="Z2:AC2"/>
    <mergeCell ref="P13:S13"/>
    <mergeCell ref="U12:X12"/>
    <mergeCell ref="Z16:AC16"/>
    <mergeCell ref="P28:S28"/>
    <mergeCell ref="U25:X25"/>
    <mergeCell ref="P2:S2"/>
    <mergeCell ref="U2:X2"/>
    <mergeCell ref="K14:N14"/>
    <mergeCell ref="F12:I12"/>
    <mergeCell ref="A2:D2"/>
    <mergeCell ref="F2:I2"/>
    <mergeCell ref="K2:N2"/>
    <mergeCell ref="A13:D13"/>
    <mergeCell ref="A26:D26"/>
  </mergeCells>
  <pageMargins left="3.937007874015748E-2" right="3.937007874015748E-2" top="0.15748031496062992" bottom="0.15748031496062992" header="0.31496062992125984" footer="0.19685039370078741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rightToLeft="1" workbookViewId="0">
      <selection activeCell="H34" sqref="H34"/>
    </sheetView>
  </sheetViews>
  <sheetFormatPr defaultRowHeight="15"/>
  <cols>
    <col min="1" max="1" width="23.7109375" customWidth="1"/>
    <col min="2" max="2" width="5.7109375" customWidth="1"/>
    <col min="3" max="3" width="24.28515625" customWidth="1"/>
    <col min="4" max="4" width="6" customWidth="1"/>
    <col min="5" max="5" width="3.7109375" style="27" customWidth="1"/>
    <col min="6" max="6" width="18.28515625" customWidth="1"/>
    <col min="7" max="7" width="6.140625" customWidth="1"/>
    <col min="8" max="8" width="20.140625" customWidth="1"/>
  </cols>
  <sheetData>
    <row r="1" spans="1:9" ht="14.1" customHeight="1" thickBot="1">
      <c r="A1" s="130" t="s">
        <v>219</v>
      </c>
      <c r="B1" s="130"/>
      <c r="C1" s="130" t="s">
        <v>220</v>
      </c>
      <c r="D1" s="24"/>
      <c r="E1" s="144"/>
      <c r="F1" s="130" t="s">
        <v>219</v>
      </c>
      <c r="G1" s="130"/>
      <c r="H1" s="130" t="s">
        <v>220</v>
      </c>
      <c r="I1" s="24"/>
    </row>
    <row r="2" spans="1:9" ht="14.1" customHeight="1">
      <c r="A2" s="131" t="s">
        <v>148</v>
      </c>
      <c r="B2" s="16"/>
      <c r="C2" s="16"/>
      <c r="D2" s="132"/>
      <c r="E2" s="145"/>
      <c r="F2" s="131" t="s">
        <v>221</v>
      </c>
      <c r="G2" s="16"/>
      <c r="H2" s="16"/>
      <c r="I2" s="132"/>
    </row>
    <row r="3" spans="1:9" ht="14.1" customHeight="1">
      <c r="A3" s="17" t="s">
        <v>164</v>
      </c>
      <c r="B3" s="14">
        <v>2</v>
      </c>
      <c r="C3" s="14" t="s">
        <v>222</v>
      </c>
      <c r="D3" s="18">
        <v>3</v>
      </c>
      <c r="E3" s="145"/>
      <c r="F3" s="14" t="s">
        <v>223</v>
      </c>
      <c r="G3" s="18">
        <v>3</v>
      </c>
      <c r="H3" s="14"/>
      <c r="I3" s="18"/>
    </row>
    <row r="4" spans="1:9" ht="14.1" customHeight="1">
      <c r="A4" s="17" t="s">
        <v>224</v>
      </c>
      <c r="B4" s="14">
        <v>3</v>
      </c>
      <c r="C4" s="14" t="s">
        <v>225</v>
      </c>
      <c r="D4" s="18">
        <v>2.66</v>
      </c>
      <c r="E4" s="145"/>
      <c r="F4" s="14" t="s">
        <v>227</v>
      </c>
      <c r="G4" s="18">
        <v>2.66</v>
      </c>
      <c r="H4" s="14"/>
      <c r="I4" s="18"/>
    </row>
    <row r="5" spans="1:9" ht="14.1" customHeight="1">
      <c r="A5" s="17" t="s">
        <v>228</v>
      </c>
      <c r="B5" s="14">
        <v>2</v>
      </c>
      <c r="C5" s="14" t="s">
        <v>229</v>
      </c>
      <c r="D5" s="18">
        <v>3</v>
      </c>
      <c r="E5" s="145"/>
      <c r="F5" s="17" t="s">
        <v>230</v>
      </c>
      <c r="G5" s="14">
        <v>2</v>
      </c>
      <c r="H5" s="14" t="s">
        <v>140</v>
      </c>
      <c r="I5" s="18">
        <v>3</v>
      </c>
    </row>
    <row r="6" spans="1:9" ht="14.1" customHeight="1">
      <c r="A6" s="17" t="s">
        <v>140</v>
      </c>
      <c r="B6" s="14">
        <v>3</v>
      </c>
      <c r="C6" s="14" t="s">
        <v>140</v>
      </c>
      <c r="D6" s="18">
        <v>3</v>
      </c>
      <c r="E6" s="145"/>
      <c r="F6" s="17" t="s">
        <v>231</v>
      </c>
      <c r="G6" s="14">
        <v>2.66</v>
      </c>
      <c r="H6" s="14" t="s">
        <v>140</v>
      </c>
      <c r="I6" s="18">
        <v>3</v>
      </c>
    </row>
    <row r="7" spans="1:9" ht="14.1" customHeight="1" thickBot="1">
      <c r="A7" s="133"/>
      <c r="B7" s="134">
        <f>SUM(B3:B6)</f>
        <v>10</v>
      </c>
      <c r="C7" s="134"/>
      <c r="D7" s="135">
        <f>SUM(D3:D6)</f>
        <v>11.66</v>
      </c>
      <c r="E7" s="145"/>
      <c r="F7" s="17"/>
      <c r="G7" s="14"/>
      <c r="H7" s="17" t="s">
        <v>4</v>
      </c>
      <c r="I7" s="14">
        <v>2</v>
      </c>
    </row>
    <row r="8" spans="1:9" ht="14.1" customHeight="1">
      <c r="A8" s="131" t="s">
        <v>149</v>
      </c>
      <c r="B8" s="16"/>
      <c r="C8" s="16"/>
      <c r="D8" s="132"/>
      <c r="E8" s="145"/>
      <c r="F8" s="17"/>
      <c r="G8" s="14"/>
      <c r="H8" s="17" t="s">
        <v>226</v>
      </c>
      <c r="I8" s="14">
        <v>2.66</v>
      </c>
    </row>
    <row r="9" spans="1:9" ht="14.1" customHeight="1">
      <c r="A9" s="17" t="s">
        <v>16</v>
      </c>
      <c r="B9" s="14">
        <v>2</v>
      </c>
      <c r="C9" s="14" t="s">
        <v>18</v>
      </c>
      <c r="D9" s="18">
        <v>2</v>
      </c>
      <c r="E9" s="145"/>
      <c r="F9" s="17" t="s">
        <v>140</v>
      </c>
      <c r="G9" s="14">
        <v>3</v>
      </c>
      <c r="H9" s="14" t="s">
        <v>232</v>
      </c>
      <c r="I9" s="18">
        <v>3</v>
      </c>
    </row>
    <row r="10" spans="1:9" ht="14.1" customHeight="1" thickBot="1">
      <c r="A10" s="17" t="s">
        <v>234</v>
      </c>
      <c r="B10" s="14">
        <v>2.66</v>
      </c>
      <c r="C10" s="14" t="s">
        <v>235</v>
      </c>
      <c r="D10" s="18">
        <v>2.66</v>
      </c>
      <c r="E10" s="145"/>
      <c r="F10" s="133"/>
      <c r="G10" s="134">
        <f>SUM(G3:G9)</f>
        <v>13.32</v>
      </c>
      <c r="H10" s="134"/>
      <c r="I10" s="135">
        <f>SUM(I3:I9)</f>
        <v>13.66</v>
      </c>
    </row>
    <row r="11" spans="1:9" ht="14.1" customHeight="1">
      <c r="A11" s="17" t="s">
        <v>237</v>
      </c>
      <c r="B11" s="14">
        <v>2</v>
      </c>
      <c r="C11" s="14" t="s">
        <v>140</v>
      </c>
      <c r="D11" s="18">
        <v>3</v>
      </c>
      <c r="E11" s="145"/>
      <c r="F11" s="136" t="s">
        <v>233</v>
      </c>
      <c r="G11" s="16"/>
      <c r="H11" s="16"/>
      <c r="I11" s="132"/>
    </row>
    <row r="12" spans="1:9" ht="14.1" customHeight="1">
      <c r="A12" s="17" t="s">
        <v>164</v>
      </c>
      <c r="B12" s="14">
        <v>2</v>
      </c>
      <c r="C12" s="14" t="s">
        <v>141</v>
      </c>
      <c r="D12" s="18">
        <v>3</v>
      </c>
      <c r="E12" s="145"/>
      <c r="F12" s="17" t="s">
        <v>6</v>
      </c>
      <c r="G12" s="14">
        <v>2</v>
      </c>
      <c r="H12" s="14" t="s">
        <v>236</v>
      </c>
      <c r="I12" s="18">
        <v>2</v>
      </c>
    </row>
    <row r="13" spans="1:9" ht="14.1" customHeight="1">
      <c r="A13" s="17" t="s">
        <v>140</v>
      </c>
      <c r="B13" s="14">
        <v>3</v>
      </c>
      <c r="C13" s="14"/>
      <c r="D13" s="18"/>
      <c r="E13" s="145"/>
      <c r="F13" s="17" t="s">
        <v>239</v>
      </c>
      <c r="G13" s="14">
        <v>2.66</v>
      </c>
      <c r="H13" s="14" t="s">
        <v>238</v>
      </c>
      <c r="I13" s="18">
        <v>2.66</v>
      </c>
    </row>
    <row r="14" spans="1:9" ht="14.1" customHeight="1" thickBot="1">
      <c r="A14" s="133"/>
      <c r="B14" s="134">
        <f>SUM(B9:B13)</f>
        <v>11.66</v>
      </c>
      <c r="C14" s="134"/>
      <c r="D14" s="135">
        <f>SUM(D9:D13)</f>
        <v>10.66</v>
      </c>
      <c r="E14" s="145"/>
      <c r="F14" s="17" t="s">
        <v>240</v>
      </c>
      <c r="G14" s="14">
        <v>3</v>
      </c>
      <c r="H14" s="14" t="s">
        <v>140</v>
      </c>
      <c r="I14" s="18">
        <v>3</v>
      </c>
    </row>
    <row r="15" spans="1:9" ht="14.1" customHeight="1">
      <c r="A15" s="131" t="s">
        <v>150</v>
      </c>
      <c r="B15" s="16"/>
      <c r="C15" s="16"/>
      <c r="D15" s="132"/>
      <c r="E15" s="145"/>
      <c r="F15" s="17" t="s">
        <v>140</v>
      </c>
      <c r="G15" s="14">
        <v>3</v>
      </c>
      <c r="H15" s="14" t="s">
        <v>241</v>
      </c>
      <c r="I15" s="18">
        <v>3</v>
      </c>
    </row>
    <row r="16" spans="1:9" ht="14.1" customHeight="1">
      <c r="A16" s="17" t="s">
        <v>242</v>
      </c>
      <c r="B16" s="14">
        <v>1</v>
      </c>
      <c r="C16" s="14" t="s">
        <v>243</v>
      </c>
      <c r="D16" s="18">
        <v>2</v>
      </c>
      <c r="E16" s="145"/>
      <c r="F16" s="17" t="s">
        <v>140</v>
      </c>
      <c r="G16" s="14">
        <v>3</v>
      </c>
      <c r="H16" s="14"/>
      <c r="I16" s="18"/>
    </row>
    <row r="17" spans="1:9" ht="14.1" customHeight="1">
      <c r="A17" s="17" t="s">
        <v>245</v>
      </c>
      <c r="B17" s="14">
        <v>2.66</v>
      </c>
      <c r="C17" s="14" t="s">
        <v>246</v>
      </c>
      <c r="D17" s="18">
        <v>2</v>
      </c>
      <c r="E17" s="145"/>
      <c r="F17" s="17"/>
      <c r="G17" s="14"/>
      <c r="H17" s="14"/>
      <c r="I17" s="18"/>
    </row>
    <row r="18" spans="1:9" ht="14.1" customHeight="1">
      <c r="A18" s="17" t="s">
        <v>374</v>
      </c>
      <c r="B18" s="14">
        <v>2</v>
      </c>
      <c r="C18" s="14" t="s">
        <v>248</v>
      </c>
      <c r="D18" s="18">
        <v>2.66</v>
      </c>
      <c r="E18" s="145"/>
      <c r="F18" s="17"/>
      <c r="G18" s="14"/>
      <c r="H18" s="14"/>
      <c r="I18" s="18"/>
    </row>
    <row r="19" spans="1:9" ht="14.1" customHeight="1" thickBot="1">
      <c r="A19" s="17" t="s">
        <v>164</v>
      </c>
      <c r="B19" s="14">
        <v>2</v>
      </c>
      <c r="C19" s="14" t="s">
        <v>164</v>
      </c>
      <c r="D19" s="18">
        <v>2</v>
      </c>
      <c r="E19" s="145"/>
      <c r="F19" s="133"/>
      <c r="G19" s="134">
        <f>SUM(G12:G18)</f>
        <v>13.66</v>
      </c>
      <c r="H19" s="134"/>
      <c r="I19" s="135">
        <f>SUM(I12:I18)</f>
        <v>10.66</v>
      </c>
    </row>
    <row r="20" spans="1:9" ht="14.1" customHeight="1">
      <c r="A20" s="17" t="s">
        <v>140</v>
      </c>
      <c r="B20" s="14">
        <v>3</v>
      </c>
      <c r="C20" s="14" t="s">
        <v>140</v>
      </c>
      <c r="D20" s="18">
        <v>3</v>
      </c>
      <c r="E20" s="145"/>
      <c r="F20" s="136" t="s">
        <v>244</v>
      </c>
      <c r="G20" s="16"/>
      <c r="H20" s="16"/>
      <c r="I20" s="132"/>
    </row>
    <row r="21" spans="1:9" ht="14.1" customHeight="1" thickBot="1">
      <c r="A21" s="133"/>
      <c r="B21" s="134">
        <f>SUM(B16:B20)</f>
        <v>10.66</v>
      </c>
      <c r="C21" s="134"/>
      <c r="D21" s="135">
        <f>SUM(D16:D20)</f>
        <v>11.66</v>
      </c>
      <c r="E21" s="145"/>
      <c r="F21" s="17" t="s">
        <v>247</v>
      </c>
      <c r="G21" s="14">
        <v>3</v>
      </c>
      <c r="H21" s="14" t="s">
        <v>383</v>
      </c>
      <c r="I21" s="18">
        <v>2</v>
      </c>
    </row>
    <row r="22" spans="1:9" ht="14.1" customHeight="1">
      <c r="A22" s="131" t="s">
        <v>151</v>
      </c>
      <c r="B22" s="16"/>
      <c r="C22" s="16"/>
      <c r="D22" s="132"/>
      <c r="E22" s="145"/>
      <c r="F22" s="17" t="s">
        <v>249</v>
      </c>
      <c r="G22" s="14">
        <v>2.66</v>
      </c>
      <c r="H22" s="14" t="s">
        <v>384</v>
      </c>
      <c r="I22" s="18">
        <v>2.66</v>
      </c>
    </row>
    <row r="23" spans="1:9" ht="14.1" customHeight="1">
      <c r="A23" s="17" t="s">
        <v>75</v>
      </c>
      <c r="B23" s="14">
        <v>2</v>
      </c>
      <c r="C23" s="14" t="s">
        <v>250</v>
      </c>
      <c r="D23" s="18">
        <v>2</v>
      </c>
      <c r="E23" s="145"/>
      <c r="F23" s="17" t="s">
        <v>138</v>
      </c>
      <c r="G23" s="14">
        <v>3</v>
      </c>
      <c r="H23" s="14" t="s">
        <v>268</v>
      </c>
      <c r="I23" s="18">
        <v>1</v>
      </c>
    </row>
    <row r="24" spans="1:9" ht="14.1" customHeight="1">
      <c r="A24" s="17" t="s">
        <v>252</v>
      </c>
      <c r="B24" s="14">
        <v>2.66</v>
      </c>
      <c r="C24" s="14" t="s">
        <v>164</v>
      </c>
      <c r="D24" s="18">
        <v>2</v>
      </c>
      <c r="E24" s="145"/>
      <c r="F24" s="17" t="s">
        <v>382</v>
      </c>
      <c r="G24" s="14">
        <v>2</v>
      </c>
      <c r="H24" s="14" t="s">
        <v>272</v>
      </c>
      <c r="I24" s="18">
        <v>2.66</v>
      </c>
    </row>
    <row r="25" spans="1:9" ht="14.1" customHeight="1">
      <c r="A25" s="17" t="s">
        <v>254</v>
      </c>
      <c r="B25" s="14">
        <v>2</v>
      </c>
      <c r="C25" s="14" t="s">
        <v>140</v>
      </c>
      <c r="D25" s="18">
        <v>3</v>
      </c>
      <c r="E25" s="145"/>
      <c r="F25" s="17" t="s">
        <v>385</v>
      </c>
      <c r="G25" s="14">
        <v>2.66</v>
      </c>
      <c r="H25" s="14" t="s">
        <v>164</v>
      </c>
      <c r="I25" s="18">
        <v>2</v>
      </c>
    </row>
    <row r="26" spans="1:9" ht="14.1" customHeight="1">
      <c r="A26" s="17" t="s">
        <v>256</v>
      </c>
      <c r="B26" s="14">
        <v>2.66</v>
      </c>
      <c r="C26" s="14" t="s">
        <v>140</v>
      </c>
      <c r="D26" s="18">
        <v>3</v>
      </c>
      <c r="E26" s="145"/>
      <c r="F26" s="14"/>
      <c r="G26" s="18"/>
      <c r="H26" s="14" t="s">
        <v>376</v>
      </c>
      <c r="I26" s="18">
        <v>3</v>
      </c>
    </row>
    <row r="27" spans="1:9" ht="14.1" customHeight="1">
      <c r="A27" s="17" t="s">
        <v>140</v>
      </c>
      <c r="B27" s="14">
        <v>3</v>
      </c>
      <c r="C27" s="14"/>
      <c r="D27" s="18"/>
      <c r="E27" s="145"/>
      <c r="F27" s="17"/>
      <c r="G27" s="14"/>
      <c r="H27" s="14" t="s">
        <v>375</v>
      </c>
      <c r="I27" s="18">
        <v>3</v>
      </c>
    </row>
    <row r="28" spans="1:9" ht="14.1" customHeight="1" thickBot="1">
      <c r="A28" s="133"/>
      <c r="B28" s="134">
        <f>SUM(B23:B27)</f>
        <v>12.32</v>
      </c>
      <c r="C28" s="134"/>
      <c r="D28" s="135">
        <f>SUM(D23:D27)</f>
        <v>10</v>
      </c>
      <c r="E28" s="145"/>
      <c r="F28" s="133"/>
      <c r="G28" s="134">
        <f>SUM(G21:G27)</f>
        <v>13.32</v>
      </c>
      <c r="H28" s="134"/>
      <c r="I28" s="135">
        <f>SUM(I21:I27)</f>
        <v>16.32</v>
      </c>
    </row>
    <row r="29" spans="1:9" ht="14.1" customHeight="1">
      <c r="A29" s="136" t="s">
        <v>261</v>
      </c>
      <c r="B29" s="16"/>
      <c r="C29" s="16"/>
      <c r="D29" s="132"/>
      <c r="E29" s="145"/>
      <c r="F29" s="136" t="s">
        <v>251</v>
      </c>
      <c r="G29" s="16"/>
      <c r="H29" s="16"/>
      <c r="I29" s="132"/>
    </row>
    <row r="30" spans="1:9" ht="14.1" customHeight="1">
      <c r="A30" s="17" t="s">
        <v>262</v>
      </c>
      <c r="B30" s="14">
        <v>3</v>
      </c>
      <c r="C30" s="14"/>
      <c r="D30" s="18"/>
      <c r="E30" s="145"/>
      <c r="F30" s="17" t="s">
        <v>240</v>
      </c>
      <c r="G30" s="14">
        <v>3</v>
      </c>
      <c r="H30" s="14" t="s">
        <v>267</v>
      </c>
      <c r="I30" s="18">
        <v>2</v>
      </c>
    </row>
    <row r="31" spans="1:9" ht="14.1" customHeight="1">
      <c r="A31" s="17" t="s">
        <v>263</v>
      </c>
      <c r="B31" s="14">
        <v>3</v>
      </c>
      <c r="C31" s="14" t="s">
        <v>264</v>
      </c>
      <c r="D31" s="18">
        <v>3</v>
      </c>
      <c r="E31" s="145"/>
      <c r="F31" s="17" t="s">
        <v>253</v>
      </c>
      <c r="G31" s="14">
        <v>2</v>
      </c>
      <c r="H31" s="14" t="s">
        <v>164</v>
      </c>
      <c r="I31" s="18">
        <v>2</v>
      </c>
    </row>
    <row r="32" spans="1:9" ht="14.1" customHeight="1">
      <c r="A32" s="17" t="s">
        <v>265</v>
      </c>
      <c r="B32" s="14">
        <v>3</v>
      </c>
      <c r="C32" s="14" t="s">
        <v>266</v>
      </c>
      <c r="D32" s="18">
        <v>2.66</v>
      </c>
      <c r="E32" s="145"/>
      <c r="F32" s="17" t="s">
        <v>255</v>
      </c>
      <c r="G32" s="14">
        <v>2.66</v>
      </c>
      <c r="H32" s="14" t="s">
        <v>378</v>
      </c>
      <c r="I32" s="18">
        <v>3</v>
      </c>
    </row>
    <row r="33" spans="1:9" ht="14.1" customHeight="1">
      <c r="A33" s="17" t="s">
        <v>269</v>
      </c>
      <c r="B33" s="14">
        <v>2.66</v>
      </c>
      <c r="C33" s="14" t="s">
        <v>270</v>
      </c>
      <c r="D33" s="18">
        <v>3</v>
      </c>
      <c r="E33" s="145"/>
      <c r="F33" s="17" t="s">
        <v>271</v>
      </c>
      <c r="G33" s="14">
        <v>3</v>
      </c>
      <c r="H33" s="14" t="s">
        <v>258</v>
      </c>
      <c r="I33" s="18">
        <v>3</v>
      </c>
    </row>
    <row r="34" spans="1:9" ht="14.1" customHeight="1">
      <c r="A34" s="14" t="s">
        <v>92</v>
      </c>
      <c r="B34" s="18">
        <v>2</v>
      </c>
      <c r="C34" s="14" t="s">
        <v>273</v>
      </c>
      <c r="D34" s="18">
        <v>3</v>
      </c>
      <c r="E34" s="145"/>
      <c r="F34" s="17" t="s">
        <v>377</v>
      </c>
      <c r="G34" s="14">
        <v>3</v>
      </c>
      <c r="H34" s="14" t="s">
        <v>260</v>
      </c>
      <c r="I34" s="18">
        <v>2.66</v>
      </c>
    </row>
    <row r="35" spans="1:9" ht="14.1" customHeight="1" thickBot="1">
      <c r="A35" s="133"/>
      <c r="B35" s="134">
        <f>SUM(B30:B34)</f>
        <v>13.66</v>
      </c>
      <c r="C35" s="134"/>
      <c r="D35" s="135">
        <f>SUM(D30:D34)</f>
        <v>11.66</v>
      </c>
      <c r="E35" s="145"/>
      <c r="F35" s="17"/>
      <c r="G35" s="14"/>
      <c r="H35" s="14" t="s">
        <v>257</v>
      </c>
      <c r="I35" s="18">
        <v>2</v>
      </c>
    </row>
    <row r="36" spans="1:9" ht="14.1" customHeight="1">
      <c r="A36" s="174"/>
      <c r="B36" s="41"/>
      <c r="C36" s="41"/>
      <c r="D36" s="175"/>
      <c r="E36" s="145"/>
      <c r="F36" s="17"/>
      <c r="G36" s="14"/>
      <c r="H36" s="14" t="s">
        <v>259</v>
      </c>
      <c r="I36" s="18">
        <v>2.66</v>
      </c>
    </row>
    <row r="37" spans="1:9" ht="14.1" customHeight="1" thickBot="1">
      <c r="A37" s="174"/>
      <c r="B37" s="41"/>
      <c r="C37" s="41"/>
      <c r="D37" s="175"/>
      <c r="E37" s="145"/>
      <c r="F37" s="133"/>
      <c r="G37" s="134">
        <f>SUM(G30:G34)</f>
        <v>13.66</v>
      </c>
      <c r="H37" s="134"/>
      <c r="I37" s="135">
        <f>SUM(I31:I36)</f>
        <v>15.32</v>
      </c>
    </row>
    <row r="38" spans="1:9" ht="14.1" customHeight="1">
      <c r="A38" s="136" t="s">
        <v>274</v>
      </c>
      <c r="B38" s="16"/>
      <c r="C38" s="16"/>
      <c r="D38" s="132"/>
      <c r="E38" s="145"/>
      <c r="F38" s="174"/>
      <c r="G38" s="41"/>
      <c r="H38" s="41"/>
      <c r="I38" s="175"/>
    </row>
    <row r="39" spans="1:9" ht="14.1" customHeight="1">
      <c r="A39" s="17" t="s">
        <v>276</v>
      </c>
      <c r="B39" s="14">
        <v>3</v>
      </c>
      <c r="C39" s="14" t="s">
        <v>265</v>
      </c>
      <c r="D39" s="18">
        <v>3</v>
      </c>
      <c r="E39" s="145"/>
      <c r="F39" s="174"/>
      <c r="G39" s="41"/>
      <c r="H39" s="41"/>
      <c r="I39" s="175"/>
    </row>
    <row r="40" spans="1:9" ht="14.1" customHeight="1">
      <c r="A40" s="17" t="s">
        <v>278</v>
      </c>
      <c r="B40" s="14">
        <v>2.66</v>
      </c>
      <c r="C40" s="14" t="s">
        <v>269</v>
      </c>
      <c r="D40" s="18">
        <v>2.33</v>
      </c>
      <c r="E40" s="145"/>
      <c r="F40" s="174"/>
      <c r="G40" s="41"/>
      <c r="H40" s="41"/>
      <c r="I40" s="175"/>
    </row>
    <row r="41" spans="1:9" ht="14.1" customHeight="1" thickBot="1">
      <c r="A41" s="17" t="s">
        <v>59</v>
      </c>
      <c r="B41" s="14">
        <v>2</v>
      </c>
      <c r="C41" s="14" t="s">
        <v>281</v>
      </c>
      <c r="D41" s="18">
        <v>3</v>
      </c>
      <c r="E41" s="145"/>
      <c r="F41" s="174"/>
      <c r="G41" s="41"/>
      <c r="H41" s="41"/>
      <c r="I41" s="175"/>
    </row>
    <row r="42" spans="1:9" ht="14.1" customHeight="1">
      <c r="A42" s="14" t="s">
        <v>381</v>
      </c>
      <c r="B42" s="14">
        <v>3</v>
      </c>
      <c r="C42" s="14" t="s">
        <v>373</v>
      </c>
      <c r="D42" s="18">
        <v>2</v>
      </c>
      <c r="E42" s="145"/>
      <c r="F42" s="136" t="s">
        <v>275</v>
      </c>
      <c r="G42" s="16"/>
      <c r="H42" s="16"/>
      <c r="I42" s="132"/>
    </row>
    <row r="43" spans="1:9" ht="14.1" customHeight="1">
      <c r="A43" s="17" t="s">
        <v>284</v>
      </c>
      <c r="B43" s="14">
        <v>3</v>
      </c>
      <c r="C43" s="14" t="s">
        <v>283</v>
      </c>
      <c r="D43" s="18">
        <v>3</v>
      </c>
      <c r="E43" s="145"/>
      <c r="F43" s="17" t="s">
        <v>370</v>
      </c>
      <c r="G43" s="14">
        <v>3</v>
      </c>
      <c r="H43" s="14" t="s">
        <v>277</v>
      </c>
      <c r="I43" s="18">
        <v>3</v>
      </c>
    </row>
    <row r="44" spans="1:9" ht="14.1" customHeight="1" thickBot="1">
      <c r="A44" s="133"/>
      <c r="B44" s="134">
        <f>SUM(B39:B43)</f>
        <v>13.66</v>
      </c>
      <c r="C44" s="134"/>
      <c r="D44" s="135">
        <f>SUM(D39:D43)</f>
        <v>13.33</v>
      </c>
      <c r="E44" s="145"/>
      <c r="F44" s="17" t="s">
        <v>279</v>
      </c>
      <c r="G44" s="14">
        <v>3</v>
      </c>
      <c r="H44" s="14" t="s">
        <v>280</v>
      </c>
      <c r="I44" s="18">
        <v>3</v>
      </c>
    </row>
    <row r="45" spans="1:9" ht="14.1" customHeight="1">
      <c r="A45" s="136" t="s">
        <v>286</v>
      </c>
      <c r="B45" s="16"/>
      <c r="C45" s="16"/>
      <c r="D45" s="132"/>
      <c r="E45" s="145"/>
      <c r="F45" s="17" t="s">
        <v>388</v>
      </c>
      <c r="G45" s="14">
        <v>2</v>
      </c>
      <c r="H45" s="14" t="s">
        <v>282</v>
      </c>
      <c r="I45" s="18">
        <v>3</v>
      </c>
    </row>
    <row r="46" spans="1:9" ht="14.1" customHeight="1">
      <c r="A46" s="17" t="s">
        <v>288</v>
      </c>
      <c r="B46" s="14">
        <v>3</v>
      </c>
      <c r="C46" s="14" t="s">
        <v>289</v>
      </c>
      <c r="D46" s="18">
        <v>3</v>
      </c>
      <c r="E46" s="145"/>
      <c r="F46" s="17" t="s">
        <v>389</v>
      </c>
      <c r="G46" s="14">
        <v>2</v>
      </c>
      <c r="H46" s="14" t="s">
        <v>303</v>
      </c>
      <c r="I46" s="18">
        <v>3</v>
      </c>
    </row>
    <row r="47" spans="1:9" ht="14.1" customHeight="1">
      <c r="A47" s="17"/>
      <c r="B47" s="14"/>
      <c r="C47" s="14" t="s">
        <v>292</v>
      </c>
      <c r="D47" s="18">
        <v>3</v>
      </c>
      <c r="E47" s="145"/>
      <c r="F47" s="17" t="s">
        <v>303</v>
      </c>
      <c r="G47" s="14">
        <v>3</v>
      </c>
      <c r="H47" s="14" t="s">
        <v>298</v>
      </c>
      <c r="I47" s="18">
        <v>3</v>
      </c>
    </row>
    <row r="48" spans="1:9" ht="14.1" customHeight="1">
      <c r="A48" s="17" t="s">
        <v>293</v>
      </c>
      <c r="B48" s="14">
        <v>3</v>
      </c>
      <c r="C48" s="14" t="s">
        <v>294</v>
      </c>
      <c r="D48" s="18">
        <v>3</v>
      </c>
      <c r="E48" s="145"/>
      <c r="F48" s="17" t="s">
        <v>379</v>
      </c>
      <c r="G48" s="14">
        <v>3</v>
      </c>
      <c r="H48" s="24"/>
      <c r="I48" s="25"/>
    </row>
    <row r="49" spans="1:9" ht="14.1" customHeight="1" thickBot="1">
      <c r="A49" s="17" t="s">
        <v>296</v>
      </c>
      <c r="B49" s="14">
        <v>3</v>
      </c>
      <c r="C49" s="14" t="s">
        <v>297</v>
      </c>
      <c r="D49" s="18">
        <v>3</v>
      </c>
      <c r="E49" s="145"/>
      <c r="F49" s="133"/>
      <c r="G49" s="134">
        <f>SUM(G43:G48)</f>
        <v>16</v>
      </c>
      <c r="H49" s="134"/>
      <c r="I49" s="135">
        <f>SUM(I43:I48)</f>
        <v>15</v>
      </c>
    </row>
    <row r="50" spans="1:9" ht="14.1" customHeight="1" thickBot="1">
      <c r="A50" s="133"/>
      <c r="B50" s="134">
        <f>SUM(B46:B49)</f>
        <v>9</v>
      </c>
      <c r="C50" s="134"/>
      <c r="D50" s="135">
        <f>SUM(D46:D49)</f>
        <v>12</v>
      </c>
      <c r="E50" s="145"/>
      <c r="F50" s="136" t="s">
        <v>287</v>
      </c>
      <c r="G50" s="16"/>
      <c r="H50" s="16"/>
      <c r="I50" s="132"/>
    </row>
    <row r="51" spans="1:9" ht="14.1" customHeight="1">
      <c r="A51" s="136" t="s">
        <v>299</v>
      </c>
      <c r="B51" s="16"/>
      <c r="C51" s="16"/>
      <c r="D51" s="132"/>
      <c r="E51" s="145"/>
      <c r="F51" s="17"/>
      <c r="G51" s="14"/>
      <c r="H51" s="14" t="s">
        <v>291</v>
      </c>
      <c r="I51" s="18">
        <v>3</v>
      </c>
    </row>
    <row r="52" spans="1:9" ht="14.1" customHeight="1">
      <c r="A52" s="17" t="s">
        <v>301</v>
      </c>
      <c r="B52" s="14">
        <v>3</v>
      </c>
      <c r="C52" s="14" t="s">
        <v>300</v>
      </c>
      <c r="D52" s="18">
        <v>3</v>
      </c>
      <c r="E52" s="145"/>
      <c r="F52" s="17" t="s">
        <v>306</v>
      </c>
      <c r="G52" s="14">
        <v>2.66</v>
      </c>
      <c r="H52" s="17" t="s">
        <v>371</v>
      </c>
      <c r="I52" s="18">
        <v>3</v>
      </c>
    </row>
    <row r="53" spans="1:9" ht="14.1" customHeight="1">
      <c r="A53" s="17" t="s">
        <v>304</v>
      </c>
      <c r="B53" s="14">
        <v>3</v>
      </c>
      <c r="C53" s="14" t="s">
        <v>302</v>
      </c>
      <c r="D53" s="18">
        <v>3</v>
      </c>
      <c r="E53" s="145"/>
      <c r="F53" s="17" t="s">
        <v>380</v>
      </c>
      <c r="G53" s="14">
        <v>2.66</v>
      </c>
      <c r="H53" s="14" t="s">
        <v>372</v>
      </c>
      <c r="I53" s="18">
        <v>3</v>
      </c>
    </row>
    <row r="54" spans="1:9" ht="14.1" customHeight="1">
      <c r="A54" s="17" t="s">
        <v>307</v>
      </c>
      <c r="B54" s="14">
        <v>3</v>
      </c>
      <c r="C54" s="14" t="s">
        <v>305</v>
      </c>
      <c r="D54" s="18">
        <v>3</v>
      </c>
      <c r="E54" s="145"/>
      <c r="F54" s="17" t="s">
        <v>308</v>
      </c>
      <c r="G54" s="14">
        <v>3</v>
      </c>
      <c r="H54" s="14"/>
      <c r="I54" s="18"/>
    </row>
    <row r="55" spans="1:9" ht="14.1" customHeight="1" thickBot="1">
      <c r="A55" s="133"/>
      <c r="B55" s="134">
        <f>SUM(B52:B54)</f>
        <v>9</v>
      </c>
      <c r="C55" s="134"/>
      <c r="D55" s="135">
        <f>SUM(D52:D54)</f>
        <v>9</v>
      </c>
      <c r="E55" s="145"/>
      <c r="F55" s="17" t="s">
        <v>285</v>
      </c>
      <c r="G55" s="14">
        <v>2.66</v>
      </c>
      <c r="H55" s="17" t="s">
        <v>306</v>
      </c>
      <c r="I55" s="14">
        <v>2.66</v>
      </c>
    </row>
    <row r="56" spans="1:9" ht="14.1" customHeight="1">
      <c r="A56" s="136" t="s">
        <v>309</v>
      </c>
      <c r="B56" s="16"/>
      <c r="C56" s="16"/>
      <c r="D56" s="132"/>
      <c r="E56" s="145"/>
      <c r="F56" s="17" t="s">
        <v>285</v>
      </c>
      <c r="G56" s="14">
        <v>2.66</v>
      </c>
      <c r="H56" s="14" t="s">
        <v>295</v>
      </c>
      <c r="I56" s="18">
        <v>2.66</v>
      </c>
    </row>
    <row r="57" spans="1:9" ht="14.1" customHeight="1" thickBot="1">
      <c r="A57" s="17" t="s">
        <v>69</v>
      </c>
      <c r="B57" s="14">
        <v>2</v>
      </c>
      <c r="C57" s="14" t="s">
        <v>310</v>
      </c>
      <c r="D57" s="18">
        <v>3</v>
      </c>
      <c r="E57" s="145"/>
      <c r="F57" s="137"/>
      <c r="G57" s="134">
        <f>SUM(G51:G56)</f>
        <v>13.64</v>
      </c>
      <c r="H57" s="134"/>
      <c r="I57" s="135">
        <f>SUM(I51:I56)</f>
        <v>14.32</v>
      </c>
    </row>
    <row r="58" spans="1:9" ht="14.1" customHeight="1">
      <c r="A58" s="17" t="s">
        <v>312</v>
      </c>
      <c r="B58" s="14">
        <v>2.66</v>
      </c>
      <c r="C58" s="14" t="s">
        <v>313</v>
      </c>
      <c r="D58" s="18">
        <v>2.66</v>
      </c>
      <c r="E58" s="145"/>
      <c r="F58" s="136" t="s">
        <v>311</v>
      </c>
      <c r="G58" s="16"/>
      <c r="H58" s="14" t="s">
        <v>316</v>
      </c>
      <c r="I58" s="18">
        <v>3</v>
      </c>
    </row>
    <row r="59" spans="1:9" ht="14.1" customHeight="1">
      <c r="A59" s="17" t="s">
        <v>94</v>
      </c>
      <c r="B59" s="14">
        <v>2</v>
      </c>
      <c r="C59" s="14" t="s">
        <v>241</v>
      </c>
      <c r="D59" s="18">
        <v>3</v>
      </c>
      <c r="E59" s="145"/>
      <c r="F59" s="17" t="s">
        <v>314</v>
      </c>
      <c r="G59" s="14">
        <v>3</v>
      </c>
      <c r="H59" s="14" t="s">
        <v>320</v>
      </c>
      <c r="I59" s="18">
        <v>3</v>
      </c>
    </row>
    <row r="60" spans="1:9" ht="14.1" customHeight="1">
      <c r="A60" s="17" t="s">
        <v>317</v>
      </c>
      <c r="B60" s="14">
        <v>3</v>
      </c>
      <c r="C60" s="14" t="s">
        <v>318</v>
      </c>
      <c r="D60" s="18">
        <v>2.66</v>
      </c>
      <c r="E60" s="145"/>
      <c r="F60" s="17" t="s">
        <v>315</v>
      </c>
      <c r="G60" s="14">
        <v>3</v>
      </c>
      <c r="H60" s="14" t="s">
        <v>322</v>
      </c>
      <c r="I60" s="18">
        <v>2.66</v>
      </c>
    </row>
    <row r="61" spans="1:9" ht="14.1" customHeight="1">
      <c r="A61" s="17" t="s">
        <v>318</v>
      </c>
      <c r="B61" s="14">
        <v>2.66</v>
      </c>
      <c r="C61" s="14"/>
      <c r="D61" s="18"/>
      <c r="E61" s="145"/>
      <c r="F61" s="17" t="s">
        <v>319</v>
      </c>
      <c r="G61" s="14">
        <v>2.66</v>
      </c>
      <c r="H61" s="14" t="s">
        <v>321</v>
      </c>
      <c r="I61" s="18">
        <v>1</v>
      </c>
    </row>
    <row r="62" spans="1:9" ht="14.1" customHeight="1" thickBot="1">
      <c r="A62" s="133"/>
      <c r="B62" s="134">
        <f>SUM(B57:B61)</f>
        <v>12.32</v>
      </c>
      <c r="C62" s="134"/>
      <c r="D62" s="135">
        <f>SUM(D57:D61)</f>
        <v>11.32</v>
      </c>
      <c r="E62" s="145"/>
      <c r="F62" s="17" t="s">
        <v>321</v>
      </c>
      <c r="G62" s="14">
        <v>2</v>
      </c>
      <c r="H62" s="14" t="s">
        <v>323</v>
      </c>
      <c r="I62" s="18">
        <v>2.66</v>
      </c>
    </row>
    <row r="63" spans="1:9" ht="14.1" customHeight="1">
      <c r="A63" s="136" t="s">
        <v>324</v>
      </c>
      <c r="B63" s="16"/>
      <c r="C63" s="16"/>
      <c r="D63" s="132"/>
      <c r="E63" s="145"/>
      <c r="F63" s="17" t="s">
        <v>323</v>
      </c>
      <c r="G63" s="14">
        <v>2.66</v>
      </c>
      <c r="H63" s="14" t="s">
        <v>321</v>
      </c>
      <c r="I63" s="18">
        <v>1</v>
      </c>
    </row>
    <row r="64" spans="1:9" ht="14.1" customHeight="1">
      <c r="A64" s="140" t="s">
        <v>325</v>
      </c>
      <c r="B64" s="139">
        <v>3</v>
      </c>
      <c r="C64" s="139" t="s">
        <v>327</v>
      </c>
      <c r="D64" s="141">
        <v>3</v>
      </c>
      <c r="E64" s="145"/>
      <c r="F64" s="17"/>
      <c r="G64" s="14"/>
      <c r="H64" s="14" t="s">
        <v>323</v>
      </c>
      <c r="I64" s="18">
        <v>2.66</v>
      </c>
    </row>
    <row r="65" spans="1:9" ht="14.1" customHeight="1" thickBot="1">
      <c r="A65" s="140" t="s">
        <v>326</v>
      </c>
      <c r="B65" s="139">
        <v>2.66</v>
      </c>
      <c r="C65" s="139" t="s">
        <v>328</v>
      </c>
      <c r="D65" s="141">
        <v>2.66</v>
      </c>
      <c r="E65" s="85"/>
      <c r="F65" s="133"/>
      <c r="G65" s="134">
        <f>SUM(G59:G64)</f>
        <v>13.32</v>
      </c>
      <c r="H65" s="134"/>
      <c r="I65" s="135">
        <f>SUM(I58:I64)</f>
        <v>15.98</v>
      </c>
    </row>
    <row r="66" spans="1:9" ht="14.1" customHeight="1" thickBot="1">
      <c r="A66" s="17" t="s">
        <v>329</v>
      </c>
      <c r="B66" s="14">
        <v>3</v>
      </c>
      <c r="C66" s="14" t="s">
        <v>329</v>
      </c>
      <c r="D66" s="18">
        <v>3</v>
      </c>
      <c r="E66" s="85"/>
      <c r="F66" s="85"/>
      <c r="G66" s="85"/>
      <c r="H66" s="85"/>
      <c r="I66" s="85"/>
    </row>
    <row r="67" spans="1:9" ht="14.1" customHeight="1">
      <c r="A67" s="140" t="s">
        <v>330</v>
      </c>
      <c r="B67" s="139">
        <v>2.66</v>
      </c>
      <c r="C67" s="139" t="s">
        <v>330</v>
      </c>
      <c r="D67" s="141">
        <v>2.66</v>
      </c>
      <c r="E67" s="85"/>
      <c r="F67" s="136" t="s">
        <v>387</v>
      </c>
      <c r="H67" s="17" t="s">
        <v>290</v>
      </c>
      <c r="I67" s="14">
        <v>3</v>
      </c>
    </row>
    <row r="68" spans="1:9" ht="14.1" customHeight="1">
      <c r="A68" s="140" t="s">
        <v>331</v>
      </c>
      <c r="B68" s="139">
        <v>3</v>
      </c>
      <c r="C68" s="139" t="s">
        <v>334</v>
      </c>
      <c r="D68" s="141">
        <v>3</v>
      </c>
      <c r="E68" s="85"/>
    </row>
    <row r="69" spans="1:9" ht="14.1" customHeight="1">
      <c r="A69" s="140" t="s">
        <v>332</v>
      </c>
      <c r="B69" s="139">
        <v>3</v>
      </c>
      <c r="C69" s="139" t="s">
        <v>335</v>
      </c>
      <c r="D69" s="141">
        <v>3</v>
      </c>
      <c r="E69" s="85"/>
    </row>
    <row r="70" spans="1:9" ht="14.1" customHeight="1">
      <c r="A70" s="140" t="s">
        <v>336</v>
      </c>
      <c r="B70" s="139">
        <v>2</v>
      </c>
      <c r="C70" s="139"/>
      <c r="D70" s="141"/>
      <c r="E70" s="85"/>
      <c r="F70" s="163" t="s">
        <v>333</v>
      </c>
      <c r="G70" s="164">
        <v>3</v>
      </c>
    </row>
    <row r="71" spans="1:9" ht="14.1" customHeight="1" thickBot="1">
      <c r="A71" s="133"/>
      <c r="B71" s="134">
        <f>SUM(B64:B70)</f>
        <v>19.32</v>
      </c>
      <c r="C71" s="134"/>
      <c r="D71" s="135">
        <f>SUM(D64:D70)</f>
        <v>17.32</v>
      </c>
      <c r="E71" s="85"/>
    </row>
    <row r="72" spans="1:9" ht="14.1" customHeight="1">
      <c r="A72" s="85"/>
      <c r="B72" s="85"/>
      <c r="C72" s="85"/>
      <c r="D72" s="85"/>
      <c r="E72" s="85"/>
    </row>
    <row r="73" spans="1:9">
      <c r="E73" s="85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زیست شناسی 951</vt:lpstr>
      <vt:lpstr>توزیع دروس</vt:lpstr>
      <vt:lpstr>اساتید</vt:lpstr>
      <vt:lpstr>ترم ارائه</vt:lpstr>
      <vt:lpstr>اساتید ترم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2017-05-30T14:45:13Z</cp:lastPrinted>
  <dcterms:created xsi:type="dcterms:W3CDTF">2016-12-24T06:11:52Z</dcterms:created>
  <dcterms:modified xsi:type="dcterms:W3CDTF">2018-03-10T13:50:43Z</dcterms:modified>
</cp:coreProperties>
</file>